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C:\Users\ChuckMitchell\OneDrive - AfCI LLC\1_OE21_INTRANET\0_OE21 TOOLS MASTER\1_OE21 TOOLS NEW\LEARNING TOOLS\"/>
    </mc:Choice>
  </mc:AlternateContent>
  <xr:revisionPtr revIDLastSave="0" documentId="13_ncr:1_{FADA2352-B9C8-4E69-8C0D-D4ADDFDE18AB}" xr6:coauthVersionLast="44" xr6:coauthVersionMax="44" xr10:uidLastSave="{00000000-0000-0000-0000-000000000000}"/>
  <bookViews>
    <workbookView xWindow="-120" yWindow="-120" windowWidth="29040" windowHeight="15840" tabRatio="730" activeTab="3" xr2:uid="{00000000-000D-0000-FFFF-FFFF00000000}"/>
  </bookViews>
  <sheets>
    <sheet name="Title" sheetId="21" r:id="rId1"/>
    <sheet name="Process Instructions" sheetId="24" r:id="rId2"/>
    <sheet name="Value Chain" sheetId="25" r:id="rId3"/>
    <sheet name="Manager Chain" sheetId="26" r:id="rId4"/>
    <sheet name="Work Unit Survey Data" sheetId="22" r:id="rId5"/>
    <sheet name="Work Unit Matrix" sheetId="15" r:id="rId6"/>
    <sheet name="Work Unit Rewards Model" sheetId="23" r:id="rId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43" i="15" l="1"/>
  <c r="J43" i="15"/>
  <c r="I43" i="15"/>
  <c r="H43" i="15"/>
  <c r="G43" i="15"/>
  <c r="F43" i="15"/>
  <c r="E43" i="15"/>
  <c r="D43" i="15"/>
  <c r="C43" i="15"/>
  <c r="K43" i="15" s="1"/>
  <c r="B43" i="15"/>
  <c r="L42" i="15"/>
  <c r="J42" i="15"/>
  <c r="I42" i="15"/>
  <c r="H42" i="15"/>
  <c r="G42" i="15"/>
  <c r="F42" i="15"/>
  <c r="E42" i="15"/>
  <c r="D42" i="15"/>
  <c r="C42" i="15"/>
  <c r="K42" i="15" s="1"/>
  <c r="B42" i="15"/>
  <c r="L41" i="15"/>
  <c r="J41" i="15"/>
  <c r="I41" i="15"/>
  <c r="H41" i="15"/>
  <c r="G41" i="15"/>
  <c r="F41" i="15"/>
  <c r="E41" i="15"/>
  <c r="D41" i="15"/>
  <c r="C41" i="15"/>
  <c r="K41" i="15" s="1"/>
  <c r="B41" i="15"/>
  <c r="L40" i="15"/>
  <c r="J40" i="15"/>
  <c r="I40" i="15"/>
  <c r="H40" i="15"/>
  <c r="G40" i="15"/>
  <c r="F40" i="15"/>
  <c r="E40" i="15"/>
  <c r="D40" i="15"/>
  <c r="C40" i="15"/>
  <c r="K40" i="15" s="1"/>
  <c r="B40" i="15"/>
  <c r="L39" i="15"/>
  <c r="J39" i="15"/>
  <c r="I39" i="15"/>
  <c r="H39" i="15"/>
  <c r="G39" i="15"/>
  <c r="F39" i="15"/>
  <c r="E39" i="15"/>
  <c r="D39" i="15"/>
  <c r="C39" i="15"/>
  <c r="K39" i="15" s="1"/>
  <c r="B39" i="15"/>
  <c r="J38" i="15"/>
  <c r="I38" i="15"/>
  <c r="H38" i="15"/>
  <c r="G38" i="15"/>
  <c r="F38" i="15"/>
  <c r="E38" i="15"/>
  <c r="D38" i="15"/>
  <c r="C38" i="15"/>
  <c r="K38" i="15" s="1"/>
  <c r="B38" i="15"/>
  <c r="L38" i="15" s="1"/>
  <c r="L37" i="15"/>
  <c r="J37" i="15"/>
  <c r="I37" i="15"/>
  <c r="H37" i="15"/>
  <c r="G37" i="15"/>
  <c r="F37" i="15"/>
  <c r="E37" i="15"/>
  <c r="D37" i="15"/>
  <c r="C37" i="15"/>
  <c r="K37" i="15" s="1"/>
  <c r="B37" i="15"/>
  <c r="L36" i="15"/>
  <c r="J36" i="15"/>
  <c r="I36" i="15"/>
  <c r="H36" i="15"/>
  <c r="G36" i="15"/>
  <c r="F36" i="15"/>
  <c r="E36" i="15"/>
  <c r="D36" i="15"/>
  <c r="C36" i="15"/>
  <c r="K36" i="15" s="1"/>
  <c r="B36" i="15"/>
  <c r="J35" i="15"/>
  <c r="I35" i="15"/>
  <c r="H35" i="15"/>
  <c r="G35" i="15"/>
  <c r="F35" i="15"/>
  <c r="E35" i="15"/>
  <c r="D35" i="15"/>
  <c r="C35" i="15"/>
  <c r="K35" i="15" s="1"/>
  <c r="B35" i="15"/>
  <c r="L35" i="15" s="1"/>
  <c r="L34" i="15"/>
  <c r="J34" i="15"/>
  <c r="I34" i="15"/>
  <c r="H34" i="15"/>
  <c r="G34" i="15"/>
  <c r="F34" i="15"/>
  <c r="E34" i="15"/>
  <c r="D34" i="15"/>
  <c r="C34" i="15"/>
  <c r="K34" i="15" s="1"/>
  <c r="B34" i="15"/>
  <c r="J33" i="15"/>
  <c r="I33" i="15"/>
  <c r="H33" i="15"/>
  <c r="G33" i="15"/>
  <c r="F33" i="15"/>
  <c r="E33" i="15"/>
  <c r="D33" i="15"/>
  <c r="C33" i="15"/>
  <c r="K33" i="15" s="1"/>
  <c r="B33" i="15"/>
  <c r="L33" i="15" s="1"/>
  <c r="L32" i="15"/>
  <c r="J32" i="15"/>
  <c r="I32" i="15"/>
  <c r="H32" i="15"/>
  <c r="G32" i="15"/>
  <c r="F32" i="15"/>
  <c r="E32" i="15"/>
  <c r="D32" i="15"/>
  <c r="C32" i="15"/>
  <c r="K32" i="15" s="1"/>
  <c r="B32" i="15"/>
  <c r="B15" i="24"/>
  <c r="B16" i="24" s="1"/>
  <c r="B17" i="24" s="1"/>
  <c r="B18" i="24" s="1"/>
  <c r="B19" i="24" s="1"/>
  <c r="B20" i="24" s="1"/>
  <c r="B21" i="24" s="1"/>
  <c r="B22" i="24" s="1"/>
  <c r="B23" i="24" s="1"/>
  <c r="B24" i="24" s="1"/>
  <c r="K22" i="24" l="1"/>
  <c r="K23" i="24"/>
  <c r="I117" i="24"/>
  <c r="H117" i="24"/>
  <c r="G117" i="24"/>
  <c r="K116" i="24"/>
  <c r="K115" i="24"/>
  <c r="K114" i="24"/>
  <c r="K113" i="24"/>
  <c r="K112" i="24"/>
  <c r="K111" i="24"/>
  <c r="K110" i="24"/>
  <c r="K109" i="24"/>
  <c r="K108" i="24"/>
  <c r="K107" i="24"/>
  <c r="K106" i="24"/>
  <c r="K105" i="24"/>
  <c r="K104" i="24"/>
  <c r="K103" i="24"/>
  <c r="K102" i="24"/>
  <c r="K101" i="24"/>
  <c r="K100" i="24"/>
  <c r="K99" i="24"/>
  <c r="K98" i="24"/>
  <c r="K97" i="24"/>
  <c r="K96" i="24"/>
  <c r="K95" i="24"/>
  <c r="K94" i="24"/>
  <c r="K93" i="24"/>
  <c r="K92" i="24"/>
  <c r="K91" i="24"/>
  <c r="K90" i="24"/>
  <c r="K89" i="24"/>
  <c r="K88" i="24"/>
  <c r="K87" i="24"/>
  <c r="K86" i="24"/>
  <c r="K85" i="24"/>
  <c r="K84" i="24"/>
  <c r="K83" i="24"/>
  <c r="K82" i="24"/>
  <c r="K81" i="24"/>
  <c r="K80" i="24"/>
  <c r="K79" i="24"/>
  <c r="K78" i="24"/>
  <c r="K77" i="24"/>
  <c r="K76" i="24"/>
  <c r="K75" i="24"/>
  <c r="K74" i="24"/>
  <c r="K73" i="24"/>
  <c r="K72" i="24"/>
  <c r="K71" i="24"/>
  <c r="K70" i="24"/>
  <c r="AC69" i="24"/>
  <c r="Z69" i="24"/>
  <c r="K69" i="24"/>
  <c r="AF68" i="24"/>
  <c r="AB68" i="24"/>
  <c r="AE68" i="24" s="1"/>
  <c r="K68" i="24"/>
  <c r="AF67" i="24"/>
  <c r="AB67" i="24"/>
  <c r="AE67" i="24" s="1"/>
  <c r="K67" i="24"/>
  <c r="AF66" i="24"/>
  <c r="AB66" i="24"/>
  <c r="AE66" i="24" s="1"/>
  <c r="K66" i="24"/>
  <c r="AF65" i="24"/>
  <c r="AB65" i="24"/>
  <c r="AE65" i="24" s="1"/>
  <c r="K65" i="24"/>
  <c r="AF64" i="24"/>
  <c r="AB64" i="24"/>
  <c r="AE64" i="24" s="1"/>
  <c r="K64" i="24"/>
  <c r="AF63" i="24"/>
  <c r="AB63" i="24"/>
  <c r="AE63" i="24" s="1"/>
  <c r="K63" i="24"/>
  <c r="AF62" i="24"/>
  <c r="AB62" i="24"/>
  <c r="AE62" i="24" s="1"/>
  <c r="K62" i="24"/>
  <c r="AF61" i="24"/>
  <c r="AB61" i="24"/>
  <c r="AE61" i="24" s="1"/>
  <c r="K61" i="24"/>
  <c r="AF60" i="24"/>
  <c r="AB60" i="24"/>
  <c r="AE60" i="24" s="1"/>
  <c r="K60" i="24"/>
  <c r="AF59" i="24"/>
  <c r="AB59" i="24"/>
  <c r="AE59" i="24" s="1"/>
  <c r="K59" i="24"/>
  <c r="AF58" i="24"/>
  <c r="AB58" i="24"/>
  <c r="AE58" i="24" s="1"/>
  <c r="K58" i="24"/>
  <c r="AF57" i="24"/>
  <c r="AB57" i="24"/>
  <c r="AE57" i="24" s="1"/>
  <c r="K57" i="24"/>
  <c r="AF56" i="24"/>
  <c r="AB56" i="24"/>
  <c r="AE56" i="24" s="1"/>
  <c r="K56" i="24"/>
  <c r="AF55" i="24"/>
  <c r="AB55" i="24"/>
  <c r="AE55" i="24" s="1"/>
  <c r="K55" i="24"/>
  <c r="AF54" i="24"/>
  <c r="AB54" i="24"/>
  <c r="AE54" i="24" s="1"/>
  <c r="K54" i="24"/>
  <c r="AF53" i="24"/>
  <c r="AB53" i="24"/>
  <c r="AE53" i="24" s="1"/>
  <c r="K53" i="24"/>
  <c r="AF52" i="24"/>
  <c r="AB52" i="24"/>
  <c r="AE52" i="24" s="1"/>
  <c r="K52" i="24"/>
  <c r="AF51" i="24"/>
  <c r="AB51" i="24"/>
  <c r="AE51" i="24" s="1"/>
  <c r="K51" i="24"/>
  <c r="AF50" i="24"/>
  <c r="AB50" i="24"/>
  <c r="AE50" i="24" s="1"/>
  <c r="K50" i="24"/>
  <c r="AF49" i="24"/>
  <c r="AB49" i="24"/>
  <c r="AE49" i="24" s="1"/>
  <c r="K49" i="24"/>
  <c r="AF48" i="24"/>
  <c r="AB48" i="24"/>
  <c r="AE48" i="24" s="1"/>
  <c r="K48" i="24"/>
  <c r="AF47" i="24"/>
  <c r="AB47" i="24"/>
  <c r="AE47" i="24" s="1"/>
  <c r="K47" i="24"/>
  <c r="AF46" i="24"/>
  <c r="AB46" i="24"/>
  <c r="AE46" i="24" s="1"/>
  <c r="K46" i="24"/>
  <c r="AF45" i="24"/>
  <c r="AB45" i="24"/>
  <c r="AE45" i="24" s="1"/>
  <c r="K45" i="24"/>
  <c r="AF44" i="24"/>
  <c r="AB44" i="24"/>
  <c r="AE44" i="24" s="1"/>
  <c r="K44" i="24"/>
  <c r="AF43" i="24"/>
  <c r="AB43" i="24"/>
  <c r="AE43" i="24" s="1"/>
  <c r="K43" i="24"/>
  <c r="AF42" i="24"/>
  <c r="AB42" i="24"/>
  <c r="AE42" i="24" s="1"/>
  <c r="K42" i="24"/>
  <c r="AF41" i="24"/>
  <c r="AB41" i="24"/>
  <c r="AE41" i="24" s="1"/>
  <c r="K41" i="24"/>
  <c r="AF40" i="24"/>
  <c r="AB40" i="24"/>
  <c r="AE40" i="24" s="1"/>
  <c r="K40" i="24"/>
  <c r="AF39" i="24"/>
  <c r="AB39" i="24"/>
  <c r="AE39" i="24" s="1"/>
  <c r="K39" i="24"/>
  <c r="AF38" i="24"/>
  <c r="AB38" i="24"/>
  <c r="AE38" i="24" s="1"/>
  <c r="K38" i="24"/>
  <c r="AF37" i="24"/>
  <c r="AB37" i="24"/>
  <c r="AE37" i="24" s="1"/>
  <c r="K37" i="24"/>
  <c r="AF36" i="24"/>
  <c r="AB36" i="24"/>
  <c r="AE36" i="24" s="1"/>
  <c r="K36" i="24"/>
  <c r="AF35" i="24"/>
  <c r="AB35" i="24"/>
  <c r="AE35" i="24" s="1"/>
  <c r="K35" i="24"/>
  <c r="AF34" i="24"/>
  <c r="AB34" i="24"/>
  <c r="AE34" i="24" s="1"/>
  <c r="K34" i="24"/>
  <c r="AF33" i="24"/>
  <c r="AB33" i="24"/>
  <c r="AE33" i="24" s="1"/>
  <c r="K33" i="24"/>
  <c r="AF32" i="24"/>
  <c r="AB32" i="24"/>
  <c r="AE32" i="24" s="1"/>
  <c r="K32" i="24"/>
  <c r="AF31" i="24"/>
  <c r="AB31" i="24"/>
  <c r="AE31" i="24" s="1"/>
  <c r="K31" i="24"/>
  <c r="AF30" i="24"/>
  <c r="AB30" i="24"/>
  <c r="AE30" i="24" s="1"/>
  <c r="K30" i="24"/>
  <c r="AF29" i="24"/>
  <c r="AB29" i="24"/>
  <c r="AE29" i="24" s="1"/>
  <c r="K29" i="24"/>
  <c r="AF28" i="24"/>
  <c r="AB28" i="24"/>
  <c r="AE28" i="24" s="1"/>
  <c r="K28" i="24"/>
  <c r="AF27" i="24"/>
  <c r="AB27" i="24"/>
  <c r="AE27" i="24" s="1"/>
  <c r="K27" i="24"/>
  <c r="AF26" i="24"/>
  <c r="AB26" i="24"/>
  <c r="AE26" i="24" s="1"/>
  <c r="K26" i="24"/>
  <c r="AF25" i="24"/>
  <c r="AB25" i="24"/>
  <c r="AE25" i="24" s="1"/>
  <c r="K25" i="24"/>
  <c r="AF24" i="24"/>
  <c r="AB24" i="24"/>
  <c r="AE24" i="24" s="1"/>
  <c r="K24" i="24"/>
  <c r="AF23" i="24"/>
  <c r="AB23" i="24"/>
  <c r="AE23" i="24" s="1"/>
  <c r="AF22" i="24"/>
  <c r="AE22" i="24"/>
  <c r="AB22" i="24"/>
  <c r="AF21" i="24"/>
  <c r="AB21" i="24"/>
  <c r="AE21" i="24" s="1"/>
  <c r="K21" i="24"/>
  <c r="AF20" i="24"/>
  <c r="AB20" i="24"/>
  <c r="AE20" i="24" s="1"/>
  <c r="W20" i="24"/>
  <c r="W21" i="24" s="1"/>
  <c r="W22" i="24" s="1"/>
  <c r="W23" i="24" s="1"/>
  <c r="W24" i="24" s="1"/>
  <c r="W25" i="24" s="1"/>
  <c r="W26" i="24" s="1"/>
  <c r="W27" i="24" s="1"/>
  <c r="W28" i="24" s="1"/>
  <c r="W29" i="24" s="1"/>
  <c r="W30" i="24" s="1"/>
  <c r="W31" i="24" s="1"/>
  <c r="W32" i="24" s="1"/>
  <c r="W33" i="24" s="1"/>
  <c r="W34" i="24" s="1"/>
  <c r="W35" i="24" s="1"/>
  <c r="W36" i="24" s="1"/>
  <c r="W37" i="24" s="1"/>
  <c r="W38" i="24" s="1"/>
  <c r="W39" i="24" s="1"/>
  <c r="W40" i="24" s="1"/>
  <c r="W41" i="24" s="1"/>
  <c r="W42" i="24" s="1"/>
  <c r="W43" i="24" s="1"/>
  <c r="W44" i="24" s="1"/>
  <c r="W45" i="24" s="1"/>
  <c r="W46" i="24" s="1"/>
  <c r="W47" i="24" s="1"/>
  <c r="W48" i="24" s="1"/>
  <c r="W49" i="24" s="1"/>
  <c r="W50" i="24" s="1"/>
  <c r="W51" i="24" s="1"/>
  <c r="W52" i="24" s="1"/>
  <c r="W53" i="24" s="1"/>
  <c r="W54" i="24" s="1"/>
  <c r="W55" i="24" s="1"/>
  <c r="W56" i="24" s="1"/>
  <c r="W57" i="24" s="1"/>
  <c r="W58" i="24" s="1"/>
  <c r="W59" i="24" s="1"/>
  <c r="W60" i="24" s="1"/>
  <c r="W61" i="24" s="1"/>
  <c r="W62" i="24" s="1"/>
  <c r="W63" i="24" s="1"/>
  <c r="W64" i="24" s="1"/>
  <c r="W65" i="24" s="1"/>
  <c r="W66" i="24" s="1"/>
  <c r="W67" i="24" s="1"/>
  <c r="W68" i="24" s="1"/>
  <c r="K20" i="24"/>
  <c r="AF19" i="24"/>
  <c r="AE19" i="24"/>
  <c r="AB19" i="24"/>
  <c r="K19" i="24"/>
  <c r="K18" i="24"/>
  <c r="B25" i="24"/>
  <c r="B26" i="24" s="1"/>
  <c r="B27" i="24" s="1"/>
  <c r="B28" i="24" s="1"/>
  <c r="B29" i="24" s="1"/>
  <c r="B30" i="24" s="1"/>
  <c r="B31" i="24" s="1"/>
  <c r="B32" i="24" s="1"/>
  <c r="B33" i="24" s="1"/>
  <c r="B34" i="24" s="1"/>
  <c r="B35" i="24" s="1"/>
  <c r="B36" i="24" s="1"/>
  <c r="B37" i="24" s="1"/>
  <c r="B38" i="24" s="1"/>
  <c r="B39" i="24" s="1"/>
  <c r="B40" i="24" s="1"/>
  <c r="B41" i="24" s="1"/>
  <c r="B42" i="24" s="1"/>
  <c r="B43" i="24" s="1"/>
  <c r="B44" i="24" s="1"/>
  <c r="B45" i="24" s="1"/>
  <c r="B46" i="24" s="1"/>
  <c r="B47" i="24" s="1"/>
  <c r="B48" i="24" s="1"/>
  <c r="B49" i="24" s="1"/>
  <c r="B50" i="24" s="1"/>
  <c r="B51" i="24" s="1"/>
  <c r="B52" i="24" s="1"/>
  <c r="B53" i="24" s="1"/>
  <c r="B54" i="24" s="1"/>
  <c r="B55" i="24" s="1"/>
  <c r="B56" i="24" s="1"/>
  <c r="B57" i="24" s="1"/>
  <c r="B58" i="24" s="1"/>
  <c r="B59" i="24" s="1"/>
  <c r="B60" i="24" s="1"/>
  <c r="B61" i="24" s="1"/>
  <c r="B62" i="24" s="1"/>
  <c r="B63" i="24" s="1"/>
  <c r="B64" i="24" s="1"/>
  <c r="B65" i="24" s="1"/>
  <c r="B66" i="24" s="1"/>
  <c r="B67" i="24" s="1"/>
  <c r="B68" i="24" s="1"/>
  <c r="B69" i="24" s="1"/>
  <c r="B70" i="24" s="1"/>
  <c r="B71" i="24" s="1"/>
  <c r="B72" i="24" s="1"/>
  <c r="B73" i="24" s="1"/>
  <c r="B74" i="24" s="1"/>
  <c r="B75" i="24" s="1"/>
  <c r="B76" i="24" s="1"/>
  <c r="B77" i="24" s="1"/>
  <c r="B78" i="24" s="1"/>
  <c r="B79" i="24" s="1"/>
  <c r="B80" i="24" s="1"/>
  <c r="B81" i="24" s="1"/>
  <c r="B82" i="24" s="1"/>
  <c r="B83" i="24" s="1"/>
  <c r="B84" i="24" s="1"/>
  <c r="B85" i="24" s="1"/>
  <c r="B86" i="24" s="1"/>
  <c r="B87" i="24" s="1"/>
  <c r="B88" i="24" s="1"/>
  <c r="B89" i="24" s="1"/>
  <c r="B90" i="24" s="1"/>
  <c r="B91" i="24" s="1"/>
  <c r="B92" i="24" s="1"/>
  <c r="B93" i="24" s="1"/>
  <c r="B94" i="24" s="1"/>
  <c r="B95" i="24" s="1"/>
  <c r="B96" i="24" s="1"/>
  <c r="B97" i="24" s="1"/>
  <c r="B98" i="24" s="1"/>
  <c r="B99" i="24" s="1"/>
  <c r="B100" i="24" s="1"/>
  <c r="B101" i="24" s="1"/>
  <c r="B102" i="24" s="1"/>
  <c r="B103" i="24" s="1"/>
  <c r="B104" i="24" s="1"/>
  <c r="B105" i="24" s="1"/>
  <c r="B106" i="24" s="1"/>
  <c r="B107" i="24" s="1"/>
  <c r="B108" i="24" s="1"/>
  <c r="B109" i="24" s="1"/>
  <c r="B110" i="24" s="1"/>
  <c r="B111" i="24" s="1"/>
  <c r="B112" i="24" s="1"/>
  <c r="B113" i="24" s="1"/>
  <c r="B114" i="24" s="1"/>
  <c r="B115" i="24" s="1"/>
  <c r="B116" i="24" s="1"/>
  <c r="K17" i="24"/>
  <c r="K14" i="24"/>
  <c r="I11" i="24"/>
  <c r="H11" i="24"/>
  <c r="G11" i="24"/>
  <c r="AB69" i="24" l="1"/>
  <c r="Y10" i="24" s="1"/>
  <c r="J11" i="24"/>
  <c r="J9" i="24" s="1"/>
  <c r="J117" i="24"/>
  <c r="AG19" i="24"/>
  <c r="AG20" i="24" s="1"/>
  <c r="AG21" i="24" s="1"/>
  <c r="AG22" i="24" s="1"/>
  <c r="AG23" i="24" s="1"/>
  <c r="AG24" i="24" s="1"/>
  <c r="AG25" i="24" s="1"/>
  <c r="AG26" i="24" s="1"/>
  <c r="AG27" i="24" s="1"/>
  <c r="AG28" i="24" s="1"/>
  <c r="AG29" i="24" s="1"/>
  <c r="AG30" i="24" s="1"/>
  <c r="AG31" i="24" s="1"/>
  <c r="AG32" i="24" s="1"/>
  <c r="AG33" i="24" s="1"/>
  <c r="AG34" i="24" s="1"/>
  <c r="AG35" i="24" s="1"/>
  <c r="AG36" i="24" s="1"/>
  <c r="AG37" i="24" s="1"/>
  <c r="AG38" i="24" s="1"/>
  <c r="AG39" i="24" s="1"/>
  <c r="AG40" i="24" s="1"/>
  <c r="AG41" i="24" s="1"/>
  <c r="AG42" i="24" s="1"/>
  <c r="AG43" i="24" s="1"/>
  <c r="AG44" i="24" s="1"/>
  <c r="AG45" i="24" s="1"/>
  <c r="AG46" i="24" s="1"/>
  <c r="AG47" i="24" s="1"/>
  <c r="AG48" i="24" s="1"/>
  <c r="AG49" i="24" s="1"/>
  <c r="AG50" i="24" s="1"/>
  <c r="AG51" i="24" s="1"/>
  <c r="AG52" i="24" s="1"/>
  <c r="AG53" i="24" s="1"/>
  <c r="AG54" i="24" s="1"/>
  <c r="AG55" i="24" s="1"/>
  <c r="AG56" i="24" s="1"/>
  <c r="AG57" i="24" s="1"/>
  <c r="AG58" i="24" s="1"/>
  <c r="AG59" i="24" s="1"/>
  <c r="AG60" i="24" s="1"/>
  <c r="AG61" i="24" s="1"/>
  <c r="AG62" i="24" s="1"/>
  <c r="AG63" i="24" s="1"/>
  <c r="AG64" i="24" s="1"/>
  <c r="AG65" i="24" s="1"/>
  <c r="AG66" i="24" s="1"/>
  <c r="AG67" i="24" s="1"/>
  <c r="AG68" i="24" s="1"/>
  <c r="K117" i="24"/>
  <c r="C11" i="23"/>
  <c r="F112" i="23"/>
  <c r="F111" i="23"/>
  <c r="F110" i="23"/>
  <c r="F109" i="23"/>
  <c r="F108" i="23"/>
  <c r="F107" i="23"/>
  <c r="F106" i="23"/>
  <c r="F105" i="23"/>
  <c r="F104" i="23"/>
  <c r="F103" i="23"/>
  <c r="F102" i="23"/>
  <c r="F101" i="23"/>
  <c r="F100" i="23"/>
  <c r="F99" i="23"/>
  <c r="F98" i="23"/>
  <c r="F97" i="23"/>
  <c r="F96" i="23"/>
  <c r="F95" i="23"/>
  <c r="F94" i="23"/>
  <c r="F93" i="23"/>
  <c r="F92" i="23"/>
  <c r="F91" i="23"/>
  <c r="F90" i="23"/>
  <c r="F89" i="23"/>
  <c r="F88" i="23"/>
  <c r="F87" i="23"/>
  <c r="F86" i="23"/>
  <c r="F85" i="23"/>
  <c r="F84" i="23"/>
  <c r="F83" i="23"/>
  <c r="F82" i="23"/>
  <c r="F81" i="23"/>
  <c r="F80" i="23"/>
  <c r="F79" i="23"/>
  <c r="F78" i="23"/>
  <c r="F77" i="23"/>
  <c r="F76" i="23"/>
  <c r="F75" i="23"/>
  <c r="F74" i="23"/>
  <c r="F73" i="23"/>
  <c r="F72" i="23"/>
  <c r="F71" i="23"/>
  <c r="F70" i="23"/>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C19" i="15"/>
  <c r="B18" i="23" s="1"/>
  <c r="C18" i="15"/>
  <c r="C114" i="23"/>
  <c r="C8" i="23" s="1"/>
  <c r="F20" i="23" s="1"/>
  <c r="G20" i="23" s="1"/>
  <c r="G112" i="23"/>
  <c r="G111" i="23"/>
  <c r="G110" i="23"/>
  <c r="G109" i="23"/>
  <c r="G108" i="23"/>
  <c r="G107" i="23"/>
  <c r="G106" i="23"/>
  <c r="G105" i="23"/>
  <c r="G104" i="23"/>
  <c r="G103" i="23"/>
  <c r="G102" i="23"/>
  <c r="G101" i="23"/>
  <c r="G100" i="23"/>
  <c r="G99" i="23"/>
  <c r="G98" i="23"/>
  <c r="G97" i="23"/>
  <c r="G96" i="23"/>
  <c r="G95" i="23"/>
  <c r="G94" i="23"/>
  <c r="G93" i="23"/>
  <c r="G92" i="23"/>
  <c r="G91" i="23"/>
  <c r="G90" i="23"/>
  <c r="G89" i="23"/>
  <c r="G88" i="23"/>
  <c r="G87" i="23"/>
  <c r="G86" i="23"/>
  <c r="G85" i="23"/>
  <c r="G84" i="23"/>
  <c r="G83" i="23"/>
  <c r="G82" i="23"/>
  <c r="G81" i="23"/>
  <c r="G80" i="23"/>
  <c r="G79" i="23"/>
  <c r="G78"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G47" i="23"/>
  <c r="G46" i="23"/>
  <c r="G45" i="23"/>
  <c r="G44" i="23"/>
  <c r="G43" i="23"/>
  <c r="G42" i="23"/>
  <c r="G41" i="23"/>
  <c r="G40" i="23"/>
  <c r="G39" i="23"/>
  <c r="G38" i="23"/>
  <c r="G37" i="23"/>
  <c r="G36" i="23"/>
  <c r="G35" i="23"/>
  <c r="G34" i="23"/>
  <c r="G33" i="23"/>
  <c r="G32" i="23"/>
  <c r="G31" i="23"/>
  <c r="J113" i="15"/>
  <c r="I113" i="15"/>
  <c r="H113" i="15"/>
  <c r="G113" i="15"/>
  <c r="F113" i="15"/>
  <c r="E113" i="15"/>
  <c r="D113" i="15"/>
  <c r="J112" i="15"/>
  <c r="I112" i="15"/>
  <c r="H112" i="15"/>
  <c r="G112" i="15"/>
  <c r="F112" i="15"/>
  <c r="E112" i="15"/>
  <c r="D112" i="15"/>
  <c r="J111" i="15"/>
  <c r="I111" i="15"/>
  <c r="H111" i="15"/>
  <c r="G111" i="15"/>
  <c r="F111" i="15"/>
  <c r="E111" i="15"/>
  <c r="D111" i="15"/>
  <c r="J110" i="15"/>
  <c r="I110" i="15"/>
  <c r="H110" i="15"/>
  <c r="G110" i="15"/>
  <c r="F110" i="15"/>
  <c r="E110" i="15"/>
  <c r="D110" i="15"/>
  <c r="J109" i="15"/>
  <c r="I109" i="15"/>
  <c r="H109" i="15"/>
  <c r="G109" i="15"/>
  <c r="F109" i="15"/>
  <c r="E109" i="15"/>
  <c r="D109" i="15"/>
  <c r="J108" i="15"/>
  <c r="I108" i="15"/>
  <c r="H108" i="15"/>
  <c r="G108" i="15"/>
  <c r="F108" i="15"/>
  <c r="E108" i="15"/>
  <c r="D108" i="15"/>
  <c r="J107" i="15"/>
  <c r="I107" i="15"/>
  <c r="H107" i="15"/>
  <c r="G107" i="15"/>
  <c r="F107" i="15"/>
  <c r="E107" i="15"/>
  <c r="D107" i="15"/>
  <c r="J106" i="15"/>
  <c r="I106" i="15"/>
  <c r="H106" i="15"/>
  <c r="G106" i="15"/>
  <c r="F106" i="15"/>
  <c r="E106" i="15"/>
  <c r="D106" i="15"/>
  <c r="J105" i="15"/>
  <c r="I105" i="15"/>
  <c r="H105" i="15"/>
  <c r="G105" i="15"/>
  <c r="F105" i="15"/>
  <c r="E105" i="15"/>
  <c r="D105" i="15"/>
  <c r="J104" i="15"/>
  <c r="I104" i="15"/>
  <c r="H104" i="15"/>
  <c r="G104" i="15"/>
  <c r="F104" i="15"/>
  <c r="E104" i="15"/>
  <c r="D104" i="15"/>
  <c r="J103" i="15"/>
  <c r="I103" i="15"/>
  <c r="H103" i="15"/>
  <c r="G103" i="15"/>
  <c r="F103" i="15"/>
  <c r="E103" i="15"/>
  <c r="D103" i="15"/>
  <c r="J102" i="15"/>
  <c r="I102" i="15"/>
  <c r="H102" i="15"/>
  <c r="G102" i="15"/>
  <c r="F102" i="15"/>
  <c r="E102" i="15"/>
  <c r="D102" i="15"/>
  <c r="J101" i="15"/>
  <c r="I101" i="15"/>
  <c r="H101" i="15"/>
  <c r="G101" i="15"/>
  <c r="F101" i="15"/>
  <c r="E101" i="15"/>
  <c r="D101" i="15"/>
  <c r="J100" i="15"/>
  <c r="I100" i="15"/>
  <c r="H100" i="15"/>
  <c r="G100" i="15"/>
  <c r="F100" i="15"/>
  <c r="E100" i="15"/>
  <c r="D100" i="15"/>
  <c r="J99" i="15"/>
  <c r="I99" i="15"/>
  <c r="H99" i="15"/>
  <c r="G99" i="15"/>
  <c r="F99" i="15"/>
  <c r="E99" i="15"/>
  <c r="D99" i="15"/>
  <c r="J98" i="15"/>
  <c r="I98" i="15"/>
  <c r="H98" i="15"/>
  <c r="G98" i="15"/>
  <c r="F98" i="15"/>
  <c r="E98" i="15"/>
  <c r="D98" i="15"/>
  <c r="J97" i="15"/>
  <c r="I97" i="15"/>
  <c r="H97" i="15"/>
  <c r="G97" i="15"/>
  <c r="F97" i="15"/>
  <c r="E97" i="15"/>
  <c r="D97" i="15"/>
  <c r="J96" i="15"/>
  <c r="I96" i="15"/>
  <c r="H96" i="15"/>
  <c r="G96" i="15"/>
  <c r="F96" i="15"/>
  <c r="E96" i="15"/>
  <c r="D96" i="15"/>
  <c r="J95" i="15"/>
  <c r="I95" i="15"/>
  <c r="H95" i="15"/>
  <c r="G95" i="15"/>
  <c r="F95" i="15"/>
  <c r="E95" i="15"/>
  <c r="D95" i="15"/>
  <c r="J94" i="15"/>
  <c r="I94" i="15"/>
  <c r="H94" i="15"/>
  <c r="G94" i="15"/>
  <c r="F94" i="15"/>
  <c r="E94" i="15"/>
  <c r="D94" i="15"/>
  <c r="J93" i="15"/>
  <c r="I93" i="15"/>
  <c r="H93" i="15"/>
  <c r="G93" i="15"/>
  <c r="F93" i="15"/>
  <c r="E93" i="15"/>
  <c r="D93" i="15"/>
  <c r="J92" i="15"/>
  <c r="I92" i="15"/>
  <c r="H92" i="15"/>
  <c r="G92" i="15"/>
  <c r="F92" i="15"/>
  <c r="E92" i="15"/>
  <c r="D92" i="15"/>
  <c r="J91" i="15"/>
  <c r="I91" i="15"/>
  <c r="H91" i="15"/>
  <c r="G91" i="15"/>
  <c r="F91" i="15"/>
  <c r="E91" i="15"/>
  <c r="D91" i="15"/>
  <c r="J90" i="15"/>
  <c r="I90" i="15"/>
  <c r="H90" i="15"/>
  <c r="G90" i="15"/>
  <c r="F90" i="15"/>
  <c r="E90" i="15"/>
  <c r="D90" i="15"/>
  <c r="J89" i="15"/>
  <c r="I89" i="15"/>
  <c r="H89" i="15"/>
  <c r="G89" i="15"/>
  <c r="F89" i="15"/>
  <c r="E89" i="15"/>
  <c r="D89" i="15"/>
  <c r="J88" i="15"/>
  <c r="I88" i="15"/>
  <c r="H88" i="15"/>
  <c r="G88" i="15"/>
  <c r="F88" i="15"/>
  <c r="E88" i="15"/>
  <c r="D88" i="15"/>
  <c r="J87" i="15"/>
  <c r="I87" i="15"/>
  <c r="H87" i="15"/>
  <c r="G87" i="15"/>
  <c r="F87" i="15"/>
  <c r="E87" i="15"/>
  <c r="D87" i="15"/>
  <c r="J86" i="15"/>
  <c r="I86" i="15"/>
  <c r="H86" i="15"/>
  <c r="G86" i="15"/>
  <c r="F86" i="15"/>
  <c r="E86" i="15"/>
  <c r="D86" i="15"/>
  <c r="J85" i="15"/>
  <c r="I85" i="15"/>
  <c r="H85" i="15"/>
  <c r="G85" i="15"/>
  <c r="F85" i="15"/>
  <c r="E85" i="15"/>
  <c r="D85" i="15"/>
  <c r="J84" i="15"/>
  <c r="I84" i="15"/>
  <c r="H84" i="15"/>
  <c r="G84" i="15"/>
  <c r="F84" i="15"/>
  <c r="E84" i="15"/>
  <c r="D84" i="15"/>
  <c r="J83" i="15"/>
  <c r="I83" i="15"/>
  <c r="H83" i="15"/>
  <c r="G83" i="15"/>
  <c r="F83" i="15"/>
  <c r="E83" i="15"/>
  <c r="D83" i="15"/>
  <c r="J82" i="15"/>
  <c r="I82" i="15"/>
  <c r="H82" i="15"/>
  <c r="G82" i="15"/>
  <c r="F82" i="15"/>
  <c r="E82" i="15"/>
  <c r="D82" i="15"/>
  <c r="J81" i="15"/>
  <c r="I81" i="15"/>
  <c r="H81" i="15"/>
  <c r="G81" i="15"/>
  <c r="F81" i="15"/>
  <c r="E81" i="15"/>
  <c r="D81" i="15"/>
  <c r="J80" i="15"/>
  <c r="I80" i="15"/>
  <c r="H80" i="15"/>
  <c r="G80" i="15"/>
  <c r="F80" i="15"/>
  <c r="E80" i="15"/>
  <c r="D80" i="15"/>
  <c r="J79" i="15"/>
  <c r="I79" i="15"/>
  <c r="H79" i="15"/>
  <c r="G79" i="15"/>
  <c r="F79" i="15"/>
  <c r="E79" i="15"/>
  <c r="D79" i="15"/>
  <c r="J78" i="15"/>
  <c r="I78" i="15"/>
  <c r="H78" i="15"/>
  <c r="G78" i="15"/>
  <c r="F78" i="15"/>
  <c r="E78" i="15"/>
  <c r="D78" i="15"/>
  <c r="J77" i="15"/>
  <c r="I77" i="15"/>
  <c r="H77" i="15"/>
  <c r="G77" i="15"/>
  <c r="F77" i="15"/>
  <c r="E77" i="15"/>
  <c r="D77" i="15"/>
  <c r="J76" i="15"/>
  <c r="I76" i="15"/>
  <c r="H76" i="15"/>
  <c r="G76" i="15"/>
  <c r="F76" i="15"/>
  <c r="E76" i="15"/>
  <c r="D76" i="15"/>
  <c r="J75" i="15"/>
  <c r="I75" i="15"/>
  <c r="H75" i="15"/>
  <c r="G75" i="15"/>
  <c r="F75" i="15"/>
  <c r="E75" i="15"/>
  <c r="D75" i="15"/>
  <c r="J74" i="15"/>
  <c r="I74" i="15"/>
  <c r="H74" i="15"/>
  <c r="G74" i="15"/>
  <c r="F74" i="15"/>
  <c r="E74" i="15"/>
  <c r="D74" i="15"/>
  <c r="J73" i="15"/>
  <c r="I73" i="15"/>
  <c r="H73" i="15"/>
  <c r="G73" i="15"/>
  <c r="F73" i="15"/>
  <c r="E73" i="15"/>
  <c r="D73" i="15"/>
  <c r="J72" i="15"/>
  <c r="I72" i="15"/>
  <c r="H72" i="15"/>
  <c r="G72" i="15"/>
  <c r="F72" i="15"/>
  <c r="E72" i="15"/>
  <c r="D72" i="15"/>
  <c r="J71" i="15"/>
  <c r="I71" i="15"/>
  <c r="H71" i="15"/>
  <c r="G71" i="15"/>
  <c r="F71" i="15"/>
  <c r="E71" i="15"/>
  <c r="D71" i="15"/>
  <c r="J70" i="15"/>
  <c r="I70" i="15"/>
  <c r="H70" i="15"/>
  <c r="G70" i="15"/>
  <c r="F70" i="15"/>
  <c r="E70" i="15"/>
  <c r="D70" i="15"/>
  <c r="J69" i="15"/>
  <c r="I69" i="15"/>
  <c r="H69" i="15"/>
  <c r="G69" i="15"/>
  <c r="F69" i="15"/>
  <c r="E69" i="15"/>
  <c r="D69" i="15"/>
  <c r="J68" i="15"/>
  <c r="I68" i="15"/>
  <c r="H68" i="15"/>
  <c r="G68" i="15"/>
  <c r="F68" i="15"/>
  <c r="E68" i="15"/>
  <c r="D68" i="15"/>
  <c r="J67" i="15"/>
  <c r="I67" i="15"/>
  <c r="H67" i="15"/>
  <c r="G67" i="15"/>
  <c r="F67" i="15"/>
  <c r="E67" i="15"/>
  <c r="D67" i="15"/>
  <c r="J66" i="15"/>
  <c r="I66" i="15"/>
  <c r="H66" i="15"/>
  <c r="G66" i="15"/>
  <c r="F66" i="15"/>
  <c r="E66" i="15"/>
  <c r="D66" i="15"/>
  <c r="J65" i="15"/>
  <c r="I65" i="15"/>
  <c r="H65" i="15"/>
  <c r="G65" i="15"/>
  <c r="F65" i="15"/>
  <c r="E65" i="15"/>
  <c r="D65" i="15"/>
  <c r="J64" i="15"/>
  <c r="I64" i="15"/>
  <c r="H64" i="15"/>
  <c r="G64" i="15"/>
  <c r="F64" i="15"/>
  <c r="E64" i="15"/>
  <c r="D64" i="15"/>
  <c r="J63" i="15"/>
  <c r="I63" i="15"/>
  <c r="H63" i="15"/>
  <c r="G63" i="15"/>
  <c r="F63" i="15"/>
  <c r="E63" i="15"/>
  <c r="D63" i="15"/>
  <c r="J62" i="15"/>
  <c r="I62" i="15"/>
  <c r="H62" i="15"/>
  <c r="G62" i="15"/>
  <c r="F62" i="15"/>
  <c r="E62" i="15"/>
  <c r="D62" i="15"/>
  <c r="J61" i="15"/>
  <c r="I61" i="15"/>
  <c r="H61" i="15"/>
  <c r="G61" i="15"/>
  <c r="F61" i="15"/>
  <c r="E61" i="15"/>
  <c r="D61" i="15"/>
  <c r="J60" i="15"/>
  <c r="I60" i="15"/>
  <c r="H60" i="15"/>
  <c r="G60" i="15"/>
  <c r="F60" i="15"/>
  <c r="E60" i="15"/>
  <c r="D60" i="15"/>
  <c r="J59" i="15"/>
  <c r="I59" i="15"/>
  <c r="H59" i="15"/>
  <c r="G59" i="15"/>
  <c r="F59" i="15"/>
  <c r="E59" i="15"/>
  <c r="D59" i="15"/>
  <c r="J58" i="15"/>
  <c r="I58" i="15"/>
  <c r="H58" i="15"/>
  <c r="G58" i="15"/>
  <c r="F58" i="15"/>
  <c r="E58" i="15"/>
  <c r="D58" i="15"/>
  <c r="J57" i="15"/>
  <c r="I57" i="15"/>
  <c r="H57" i="15"/>
  <c r="G57" i="15"/>
  <c r="F57" i="15"/>
  <c r="E57" i="15"/>
  <c r="D57" i="15"/>
  <c r="J56" i="15"/>
  <c r="I56" i="15"/>
  <c r="H56" i="15"/>
  <c r="G56" i="15"/>
  <c r="F56" i="15"/>
  <c r="E56" i="15"/>
  <c r="D56" i="15"/>
  <c r="J55" i="15"/>
  <c r="I55" i="15"/>
  <c r="H55" i="15"/>
  <c r="G55" i="15"/>
  <c r="F55" i="15"/>
  <c r="E55" i="15"/>
  <c r="D55" i="15"/>
  <c r="J54" i="15"/>
  <c r="I54" i="15"/>
  <c r="H54" i="15"/>
  <c r="G54" i="15"/>
  <c r="F54" i="15"/>
  <c r="E54" i="15"/>
  <c r="D54" i="15"/>
  <c r="J53" i="15"/>
  <c r="I53" i="15"/>
  <c r="H53" i="15"/>
  <c r="G53" i="15"/>
  <c r="F53" i="15"/>
  <c r="E53" i="15"/>
  <c r="D53" i="15"/>
  <c r="J52" i="15"/>
  <c r="I52" i="15"/>
  <c r="H52" i="15"/>
  <c r="G52" i="15"/>
  <c r="F52" i="15"/>
  <c r="E52" i="15"/>
  <c r="D52" i="15"/>
  <c r="J51" i="15"/>
  <c r="I51" i="15"/>
  <c r="H51" i="15"/>
  <c r="G51" i="15"/>
  <c r="F51" i="15"/>
  <c r="E51" i="15"/>
  <c r="D51" i="15"/>
  <c r="J50" i="15"/>
  <c r="I50" i="15"/>
  <c r="H50" i="15"/>
  <c r="G50" i="15"/>
  <c r="F50" i="15"/>
  <c r="E50" i="15"/>
  <c r="D50" i="15"/>
  <c r="J49" i="15"/>
  <c r="I49" i="15"/>
  <c r="H49" i="15"/>
  <c r="G49" i="15"/>
  <c r="F49" i="15"/>
  <c r="E49" i="15"/>
  <c r="D49" i="15"/>
  <c r="J48" i="15"/>
  <c r="I48" i="15"/>
  <c r="H48" i="15"/>
  <c r="G48" i="15"/>
  <c r="F48" i="15"/>
  <c r="E48" i="15"/>
  <c r="D48" i="15"/>
  <c r="J47" i="15"/>
  <c r="I47" i="15"/>
  <c r="H47" i="15"/>
  <c r="G47" i="15"/>
  <c r="F47" i="15"/>
  <c r="E47" i="15"/>
  <c r="D47" i="15"/>
  <c r="J46" i="15"/>
  <c r="I46" i="15"/>
  <c r="H46" i="15"/>
  <c r="G46" i="15"/>
  <c r="F46" i="15"/>
  <c r="E46" i="15"/>
  <c r="D46" i="15"/>
  <c r="J45" i="15"/>
  <c r="I45" i="15"/>
  <c r="H45" i="15"/>
  <c r="G45" i="15"/>
  <c r="F45" i="15"/>
  <c r="E45" i="15"/>
  <c r="D45" i="15"/>
  <c r="J44" i="15"/>
  <c r="I44" i="15"/>
  <c r="H44" i="15"/>
  <c r="G44" i="15"/>
  <c r="F44" i="15"/>
  <c r="E44" i="15"/>
  <c r="D44" i="15"/>
  <c r="J31" i="15"/>
  <c r="I31" i="15"/>
  <c r="H31" i="15"/>
  <c r="G31" i="15"/>
  <c r="F31" i="15"/>
  <c r="E31" i="15"/>
  <c r="D31" i="15"/>
  <c r="J30" i="15"/>
  <c r="I30" i="15"/>
  <c r="H30" i="15"/>
  <c r="G30" i="15"/>
  <c r="F30" i="15"/>
  <c r="E30" i="15"/>
  <c r="D30" i="15"/>
  <c r="J29" i="15"/>
  <c r="I29" i="15"/>
  <c r="H29" i="15"/>
  <c r="G29" i="15"/>
  <c r="F29" i="15"/>
  <c r="E29" i="15"/>
  <c r="D29" i="15"/>
  <c r="J28" i="15"/>
  <c r="I28" i="15"/>
  <c r="H28" i="15"/>
  <c r="G28" i="15"/>
  <c r="F28" i="15"/>
  <c r="E28" i="15"/>
  <c r="D28" i="15"/>
  <c r="J27" i="15"/>
  <c r="I27" i="15"/>
  <c r="H27" i="15"/>
  <c r="G27" i="15"/>
  <c r="F27" i="15"/>
  <c r="E27" i="15"/>
  <c r="D27" i="15"/>
  <c r="J26" i="15"/>
  <c r="I26" i="15"/>
  <c r="H26" i="15"/>
  <c r="G26" i="15"/>
  <c r="F26" i="15"/>
  <c r="E26" i="15"/>
  <c r="D26" i="15"/>
  <c r="J25" i="15"/>
  <c r="I25" i="15"/>
  <c r="H25" i="15"/>
  <c r="G25" i="15"/>
  <c r="F25" i="15"/>
  <c r="E25" i="15"/>
  <c r="D25" i="15"/>
  <c r="J24" i="15"/>
  <c r="I24" i="15"/>
  <c r="H24" i="15"/>
  <c r="G24" i="15"/>
  <c r="F24" i="15"/>
  <c r="E24" i="15"/>
  <c r="D24" i="15"/>
  <c r="J23" i="15"/>
  <c r="I23" i="15"/>
  <c r="H23" i="15"/>
  <c r="G23" i="15"/>
  <c r="F23" i="15"/>
  <c r="E23" i="15"/>
  <c r="D23" i="15"/>
  <c r="J22" i="15"/>
  <c r="I22" i="15"/>
  <c r="H22" i="15"/>
  <c r="G22" i="15"/>
  <c r="F22" i="15"/>
  <c r="E22" i="15"/>
  <c r="D22" i="15"/>
  <c r="J21" i="15"/>
  <c r="I21" i="15"/>
  <c r="H21" i="15"/>
  <c r="G21" i="15"/>
  <c r="F21" i="15"/>
  <c r="E21" i="15"/>
  <c r="D21" i="15"/>
  <c r="J20" i="15"/>
  <c r="I20" i="15"/>
  <c r="H20" i="15"/>
  <c r="G20" i="15"/>
  <c r="F20" i="15"/>
  <c r="E20" i="15"/>
  <c r="D20" i="15"/>
  <c r="J19" i="15"/>
  <c r="I19" i="15"/>
  <c r="H19" i="15"/>
  <c r="G19" i="15"/>
  <c r="F19" i="15"/>
  <c r="E19" i="15"/>
  <c r="D19" i="15"/>
  <c r="J18" i="15"/>
  <c r="I18" i="15"/>
  <c r="H18" i="15"/>
  <c r="G18" i="15"/>
  <c r="F18" i="15"/>
  <c r="E18" i="15"/>
  <c r="D18" i="15"/>
  <c r="J17" i="15"/>
  <c r="I17" i="15"/>
  <c r="H17" i="15"/>
  <c r="G17" i="15"/>
  <c r="F17" i="15"/>
  <c r="E17" i="15"/>
  <c r="D17" i="15"/>
  <c r="J16" i="15"/>
  <c r="I16" i="15"/>
  <c r="H16" i="15"/>
  <c r="G16" i="15"/>
  <c r="F16" i="15"/>
  <c r="E16" i="15"/>
  <c r="D16" i="15"/>
  <c r="J15" i="15"/>
  <c r="I15" i="15"/>
  <c r="H15" i="15"/>
  <c r="G15" i="15"/>
  <c r="F15" i="15"/>
  <c r="E15" i="15"/>
  <c r="D15" i="15"/>
  <c r="J14" i="15"/>
  <c r="I14" i="15"/>
  <c r="H14" i="15"/>
  <c r="G14" i="15"/>
  <c r="F14" i="15"/>
  <c r="E14" i="15"/>
  <c r="D14" i="15"/>
  <c r="C113" i="15"/>
  <c r="B112" i="23" s="1"/>
  <c r="C112" i="15"/>
  <c r="B111" i="23" s="1"/>
  <c r="C111" i="15"/>
  <c r="C110" i="15"/>
  <c r="B109" i="23" s="1"/>
  <c r="C109" i="15"/>
  <c r="B108" i="23" s="1"/>
  <c r="C108" i="15"/>
  <c r="B107" i="23" s="1"/>
  <c r="C107" i="15"/>
  <c r="C106" i="15"/>
  <c r="B105" i="23" s="1"/>
  <c r="C105" i="15"/>
  <c r="B104" i="23" s="1"/>
  <c r="C104" i="15"/>
  <c r="B103" i="23" s="1"/>
  <c r="C103" i="15"/>
  <c r="B102" i="23" s="1"/>
  <c r="C102" i="15"/>
  <c r="B101" i="23" s="1"/>
  <c r="C101" i="15"/>
  <c r="B100" i="23" s="1"/>
  <c r="C100" i="15"/>
  <c r="B99" i="23" s="1"/>
  <c r="C99" i="15"/>
  <c r="C98" i="15"/>
  <c r="B97" i="23" s="1"/>
  <c r="C97" i="15"/>
  <c r="C96" i="15"/>
  <c r="B95" i="23" s="1"/>
  <c r="C95" i="15"/>
  <c r="B94" i="23" s="1"/>
  <c r="C94" i="15"/>
  <c r="B93" i="23" s="1"/>
  <c r="C93" i="15"/>
  <c r="C92" i="15"/>
  <c r="B91" i="23" s="1"/>
  <c r="C91" i="15"/>
  <c r="B90" i="23" s="1"/>
  <c r="C90" i="15"/>
  <c r="B89" i="23" s="1"/>
  <c r="C89" i="15"/>
  <c r="C88" i="15"/>
  <c r="B87" i="23" s="1"/>
  <c r="C87" i="15"/>
  <c r="B86" i="23" s="1"/>
  <c r="C86" i="15"/>
  <c r="B85" i="23" s="1"/>
  <c r="C85" i="15"/>
  <c r="C84" i="15"/>
  <c r="B83" i="23" s="1"/>
  <c r="C83" i="15"/>
  <c r="B82" i="23" s="1"/>
  <c r="C82" i="15"/>
  <c r="B81" i="23" s="1"/>
  <c r="C81" i="15"/>
  <c r="C80" i="15"/>
  <c r="B79" i="23" s="1"/>
  <c r="C79" i="15"/>
  <c r="B78" i="23" s="1"/>
  <c r="C78" i="15"/>
  <c r="B77" i="23" s="1"/>
  <c r="C77" i="15"/>
  <c r="C76" i="15"/>
  <c r="B75" i="23" s="1"/>
  <c r="C75" i="15"/>
  <c r="B74" i="23" s="1"/>
  <c r="C74" i="15"/>
  <c r="B73" i="23" s="1"/>
  <c r="C73" i="15"/>
  <c r="C72" i="15"/>
  <c r="B71" i="23" s="1"/>
  <c r="C71" i="15"/>
  <c r="B70" i="23" s="1"/>
  <c r="C70" i="15"/>
  <c r="B69" i="23" s="1"/>
  <c r="C69" i="15"/>
  <c r="C68" i="15"/>
  <c r="B67" i="23" s="1"/>
  <c r="C67" i="15"/>
  <c r="C66" i="15"/>
  <c r="B65" i="23" s="1"/>
  <c r="C65" i="15"/>
  <c r="C64" i="15"/>
  <c r="B63" i="23" s="1"/>
  <c r="C63" i="15"/>
  <c r="C62" i="15"/>
  <c r="B61" i="23" s="1"/>
  <c r="C61" i="15"/>
  <c r="C60" i="15"/>
  <c r="B59" i="23" s="1"/>
  <c r="C59" i="15"/>
  <c r="C58" i="15"/>
  <c r="B57" i="23" s="1"/>
  <c r="C57" i="15"/>
  <c r="C56" i="15"/>
  <c r="B55" i="23" s="1"/>
  <c r="C55" i="15"/>
  <c r="B54" i="23" s="1"/>
  <c r="C54" i="15"/>
  <c r="B53" i="23" s="1"/>
  <c r="C53" i="15"/>
  <c r="C52" i="15"/>
  <c r="B51" i="23" s="1"/>
  <c r="C51" i="15"/>
  <c r="C50" i="15"/>
  <c r="B49" i="23" s="1"/>
  <c r="C49" i="15"/>
  <c r="C48" i="15"/>
  <c r="C47" i="15"/>
  <c r="C46" i="15"/>
  <c r="B45" i="23" s="1"/>
  <c r="C45" i="15"/>
  <c r="C44" i="15"/>
  <c r="B41" i="23"/>
  <c r="B38" i="23"/>
  <c r="B37" i="23"/>
  <c r="B33" i="23"/>
  <c r="C31" i="15"/>
  <c r="C30" i="15"/>
  <c r="B29" i="23" s="1"/>
  <c r="C29" i="15"/>
  <c r="C28" i="15"/>
  <c r="C27" i="15"/>
  <c r="C26" i="15"/>
  <c r="C25" i="15"/>
  <c r="B24" i="23" s="1"/>
  <c r="C24" i="15"/>
  <c r="C23" i="15"/>
  <c r="B22" i="23" s="1"/>
  <c r="C22" i="15"/>
  <c r="C21" i="15"/>
  <c r="B20" i="23" s="1"/>
  <c r="C20" i="15"/>
  <c r="B19" i="23" s="1"/>
  <c r="C17" i="15"/>
  <c r="C16" i="15"/>
  <c r="B15" i="23" s="1"/>
  <c r="C15" i="15"/>
  <c r="C14" i="15"/>
  <c r="B113" i="15"/>
  <c r="B112" i="15"/>
  <c r="B111" i="15"/>
  <c r="B110" i="15"/>
  <c r="B109" i="15"/>
  <c r="B108" i="15"/>
  <c r="B107" i="15"/>
  <c r="B106" i="15"/>
  <c r="B105" i="15"/>
  <c r="B104" i="15"/>
  <c r="B103" i="15"/>
  <c r="B102" i="15"/>
  <c r="B101" i="15"/>
  <c r="B100" i="15"/>
  <c r="B99" i="15"/>
  <c r="B98" i="15"/>
  <c r="B97" i="15"/>
  <c r="B96" i="15"/>
  <c r="B95" i="15"/>
  <c r="B94" i="15"/>
  <c r="B93" i="15"/>
  <c r="B92" i="15"/>
  <c r="B91" i="15"/>
  <c r="B90" i="15"/>
  <c r="B89" i="15"/>
  <c r="B88" i="15"/>
  <c r="B87" i="15"/>
  <c r="B86" i="15"/>
  <c r="B85" i="15"/>
  <c r="B84" i="15"/>
  <c r="B83" i="15"/>
  <c r="B82" i="15"/>
  <c r="B81" i="15"/>
  <c r="B80" i="15"/>
  <c r="B79" i="15"/>
  <c r="B78" i="15"/>
  <c r="B77" i="15"/>
  <c r="B76" i="15"/>
  <c r="B75" i="15"/>
  <c r="B74" i="15"/>
  <c r="B73" i="15"/>
  <c r="B72" i="15"/>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31" i="15"/>
  <c r="B30" i="15"/>
  <c r="B29" i="15"/>
  <c r="B28" i="15"/>
  <c r="B27" i="15"/>
  <c r="B26" i="15"/>
  <c r="B25" i="15"/>
  <c r="B24" i="15"/>
  <c r="B23" i="15"/>
  <c r="B22" i="15"/>
  <c r="B21" i="15"/>
  <c r="B20" i="15"/>
  <c r="B19" i="15"/>
  <c r="B18" i="15"/>
  <c r="B17" i="15"/>
  <c r="B16" i="15"/>
  <c r="B15" i="15"/>
  <c r="B14" i="15"/>
  <c r="F30" i="23" l="1"/>
  <c r="G30" i="23" s="1"/>
  <c r="F27" i="23"/>
  <c r="G27" i="23" s="1"/>
  <c r="F29" i="23"/>
  <c r="G29" i="23" s="1"/>
  <c r="F28" i="23"/>
  <c r="G28" i="23" s="1"/>
  <c r="F26" i="23"/>
  <c r="G26" i="23" s="1"/>
  <c r="F23" i="23"/>
  <c r="G23" i="23" s="1"/>
  <c r="F25" i="23"/>
  <c r="G25" i="23" s="1"/>
  <c r="F24" i="23"/>
  <c r="G24" i="23" s="1"/>
  <c r="F22" i="23"/>
  <c r="G22" i="23" s="1"/>
  <c r="F19" i="23"/>
  <c r="G19" i="23" s="1"/>
  <c r="F21" i="23"/>
  <c r="G21" i="23" s="1"/>
  <c r="B31" i="23"/>
  <c r="B43" i="23"/>
  <c r="B14" i="23"/>
  <c r="B28" i="23"/>
  <c r="B32" i="23"/>
  <c r="B36" i="23"/>
  <c r="B40" i="23"/>
  <c r="B44" i="23"/>
  <c r="B48" i="23"/>
  <c r="B52" i="23"/>
  <c r="B56" i="23"/>
  <c r="B60" i="23"/>
  <c r="B64" i="23"/>
  <c r="B68" i="23"/>
  <c r="B72" i="23"/>
  <c r="B76" i="23"/>
  <c r="B80" i="23"/>
  <c r="B84" i="23"/>
  <c r="B88" i="23"/>
  <c r="B92" i="23"/>
  <c r="B96" i="23"/>
  <c r="B26" i="23"/>
  <c r="B42" i="23"/>
  <c r="B58" i="23"/>
  <c r="B106" i="23"/>
  <c r="B27" i="23"/>
  <c r="B39" i="23"/>
  <c r="B21" i="23"/>
  <c r="B25" i="23"/>
  <c r="B13" i="23"/>
  <c r="B30" i="23"/>
  <c r="B46" i="23"/>
  <c r="B62" i="23"/>
  <c r="B110" i="23"/>
  <c r="B23" i="23"/>
  <c r="B35" i="23"/>
  <c r="B47" i="23"/>
  <c r="B16" i="23"/>
  <c r="B17" i="23"/>
  <c r="B34" i="23"/>
  <c r="B50" i="23"/>
  <c r="B66" i="23"/>
  <c r="B98" i="23"/>
  <c r="F18" i="23"/>
  <c r="G18" i="23" s="1"/>
  <c r="L113" i="15"/>
  <c r="L112" i="15"/>
  <c r="K111" i="15"/>
  <c r="L111" i="15"/>
  <c r="K110" i="15"/>
  <c r="L110" i="15"/>
  <c r="L109" i="15"/>
  <c r="L108" i="15"/>
  <c r="K107" i="15"/>
  <c r="L107" i="15"/>
  <c r="K106" i="15"/>
  <c r="L106" i="15"/>
  <c r="L105" i="15"/>
  <c r="L104" i="15"/>
  <c r="K103" i="15"/>
  <c r="L103" i="15"/>
  <c r="L102" i="15"/>
  <c r="L101" i="15"/>
  <c r="K100" i="15"/>
  <c r="L100" i="15"/>
  <c r="K99" i="15"/>
  <c r="L99" i="15"/>
  <c r="L98" i="15"/>
  <c r="L97" i="15"/>
  <c r="K96" i="15"/>
  <c r="L96" i="15"/>
  <c r="K95" i="15"/>
  <c r="L95" i="15"/>
  <c r="K94" i="15"/>
  <c r="L94" i="15"/>
  <c r="L93" i="15"/>
  <c r="K92" i="15"/>
  <c r="L92" i="15"/>
  <c r="K91" i="15"/>
  <c r="L91" i="15"/>
  <c r="K90" i="15"/>
  <c r="L90" i="15"/>
  <c r="K89" i="15"/>
  <c r="L89" i="15"/>
  <c r="K88" i="15"/>
  <c r="L88" i="15"/>
  <c r="K87" i="15"/>
  <c r="L87" i="15"/>
  <c r="K86" i="15"/>
  <c r="L86" i="15"/>
  <c r="K85" i="15"/>
  <c r="L85" i="15"/>
  <c r="K84" i="15"/>
  <c r="L84" i="15"/>
  <c r="K83" i="15"/>
  <c r="L83" i="15"/>
  <c r="K82" i="15"/>
  <c r="L82" i="15"/>
  <c r="K81" i="15"/>
  <c r="L81" i="15"/>
  <c r="K80" i="15"/>
  <c r="L80" i="15"/>
  <c r="K79" i="15"/>
  <c r="L79" i="15"/>
  <c r="K78" i="15"/>
  <c r="L78" i="15"/>
  <c r="K77" i="15"/>
  <c r="L77" i="15"/>
  <c r="K76" i="15"/>
  <c r="L76" i="15"/>
  <c r="K75" i="15"/>
  <c r="L75" i="15"/>
  <c r="K74" i="15"/>
  <c r="L74" i="15"/>
  <c r="K73" i="15"/>
  <c r="L73" i="15"/>
  <c r="K72" i="15"/>
  <c r="L72" i="15"/>
  <c r="K71" i="15"/>
  <c r="L71" i="15"/>
  <c r="K70" i="15"/>
  <c r="L70" i="15"/>
  <c r="K69" i="15"/>
  <c r="L69" i="15"/>
  <c r="K68" i="15"/>
  <c r="L68" i="15"/>
  <c r="K67" i="15"/>
  <c r="L67" i="15"/>
  <c r="K66" i="15"/>
  <c r="L66" i="15"/>
  <c r="K65" i="15"/>
  <c r="L65" i="15"/>
  <c r="K64" i="15"/>
  <c r="L64" i="15"/>
  <c r="K63" i="15"/>
  <c r="L63" i="15"/>
  <c r="K62" i="15"/>
  <c r="L62" i="15"/>
  <c r="K61" i="15"/>
  <c r="L61" i="15"/>
  <c r="K60" i="15"/>
  <c r="L60" i="15"/>
  <c r="K59" i="15"/>
  <c r="L59" i="15"/>
  <c r="K58" i="15"/>
  <c r="L58" i="15"/>
  <c r="K57" i="15"/>
  <c r="L57" i="15"/>
  <c r="K56" i="15"/>
  <c r="L56" i="15"/>
  <c r="K55" i="15"/>
  <c r="L55" i="15"/>
  <c r="K54" i="15"/>
  <c r="L54" i="15"/>
  <c r="A15" i="15"/>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K53" i="15"/>
  <c r="L53" i="15"/>
  <c r="K52" i="15"/>
  <c r="L52" i="15"/>
  <c r="K51" i="15"/>
  <c r="L51" i="15"/>
  <c r="K50" i="15"/>
  <c r="L50" i="15"/>
  <c r="K49" i="15"/>
  <c r="L49" i="15"/>
  <c r="K48" i="15"/>
  <c r="L48" i="15"/>
  <c r="K47" i="15"/>
  <c r="L47" i="15"/>
  <c r="K46" i="15"/>
  <c r="L46" i="15"/>
  <c r="L45" i="15"/>
  <c r="L44" i="15"/>
  <c r="B114" i="23" l="1"/>
  <c r="D39" i="23"/>
  <c r="E45" i="23"/>
  <c r="E49" i="23"/>
  <c r="E51" i="23"/>
  <c r="E40" i="23"/>
  <c r="D45" i="23"/>
  <c r="D49" i="23"/>
  <c r="D51" i="23"/>
  <c r="E55" i="23"/>
  <c r="E59" i="23"/>
  <c r="E63" i="23"/>
  <c r="E67" i="23"/>
  <c r="E71" i="23"/>
  <c r="D40" i="23"/>
  <c r="E43" i="23"/>
  <c r="E46" i="23"/>
  <c r="E48" i="23"/>
  <c r="E50" i="23"/>
  <c r="E52" i="23"/>
  <c r="D53" i="23"/>
  <c r="D55" i="23"/>
  <c r="D57" i="23"/>
  <c r="D59" i="23"/>
  <c r="D61" i="23"/>
  <c r="D63" i="23"/>
  <c r="D65" i="23"/>
  <c r="D67" i="23"/>
  <c r="D69" i="23"/>
  <c r="D71" i="23"/>
  <c r="D73" i="23"/>
  <c r="D75" i="23"/>
  <c r="D77" i="23"/>
  <c r="D79" i="23"/>
  <c r="D81" i="23"/>
  <c r="D83" i="23"/>
  <c r="D85" i="23"/>
  <c r="D87" i="23"/>
  <c r="D89" i="23"/>
  <c r="D91" i="23"/>
  <c r="E94" i="23"/>
  <c r="E96" i="23"/>
  <c r="E99" i="23"/>
  <c r="E102" i="23"/>
  <c r="E105" i="23"/>
  <c r="E107" i="23"/>
  <c r="E110" i="23"/>
  <c r="E39" i="23"/>
  <c r="E44" i="23"/>
  <c r="D46" i="23"/>
  <c r="D48" i="23"/>
  <c r="D50" i="23"/>
  <c r="D52" i="23"/>
  <c r="E54" i="23"/>
  <c r="E56" i="23"/>
  <c r="E58" i="23"/>
  <c r="E60" i="23"/>
  <c r="E62" i="23"/>
  <c r="E64" i="23"/>
  <c r="E66" i="23"/>
  <c r="E68" i="23"/>
  <c r="E70" i="23"/>
  <c r="E72" i="23"/>
  <c r="E74" i="23"/>
  <c r="E76" i="23"/>
  <c r="E78" i="23"/>
  <c r="E80" i="23"/>
  <c r="E82" i="23"/>
  <c r="E84" i="23"/>
  <c r="E86" i="23"/>
  <c r="E88" i="23"/>
  <c r="E90" i="23"/>
  <c r="E92" i="23"/>
  <c r="D94" i="23"/>
  <c r="E97" i="23"/>
  <c r="D99" i="23"/>
  <c r="D102" i="23"/>
  <c r="D105" i="23"/>
  <c r="E108" i="23"/>
  <c r="D110" i="23"/>
  <c r="D54" i="23"/>
  <c r="D56" i="23"/>
  <c r="D58" i="23"/>
  <c r="D60" i="23"/>
  <c r="D62" i="23"/>
  <c r="D64" i="23"/>
  <c r="D66" i="23"/>
  <c r="D68" i="23"/>
  <c r="D70" i="23"/>
  <c r="D72" i="23"/>
  <c r="D74" i="23"/>
  <c r="D76" i="23"/>
  <c r="D78" i="23"/>
  <c r="D80" i="23"/>
  <c r="D82" i="23"/>
  <c r="D84" i="23"/>
  <c r="D86" i="23"/>
  <c r="D88" i="23"/>
  <c r="D90" i="23"/>
  <c r="E93" i="23"/>
  <c r="E95" i="23"/>
  <c r="E98" i="23"/>
  <c r="E100" i="23"/>
  <c r="E103" i="23"/>
  <c r="E106" i="23"/>
  <c r="E109" i="23"/>
  <c r="E111" i="23"/>
  <c r="E42" i="23"/>
  <c r="E47" i="23"/>
  <c r="D42" i="23"/>
  <c r="D47" i="23"/>
  <c r="E53" i="23"/>
  <c r="E57" i="23"/>
  <c r="E61" i="23"/>
  <c r="E65" i="23"/>
  <c r="E69" i="23"/>
  <c r="E73" i="23"/>
  <c r="E75" i="23"/>
  <c r="E77" i="23"/>
  <c r="E79" i="23"/>
  <c r="E81" i="23"/>
  <c r="E83" i="23"/>
  <c r="E85" i="23"/>
  <c r="E87" i="23"/>
  <c r="E89" i="23"/>
  <c r="E91" i="23"/>
  <c r="D93" i="23"/>
  <c r="D95" i="23"/>
  <c r="D98" i="23"/>
  <c r="E101" i="23"/>
  <c r="E104" i="23"/>
  <c r="D106" i="23"/>
  <c r="D109" i="23"/>
  <c r="E112" i="23"/>
  <c r="K104" i="15"/>
  <c r="K108" i="15"/>
  <c r="K112" i="15"/>
  <c r="K44" i="15"/>
  <c r="K93" i="15"/>
  <c r="K97" i="15"/>
  <c r="K101" i="15"/>
  <c r="K105" i="15"/>
  <c r="K109" i="15"/>
  <c r="K113" i="15"/>
  <c r="E38" i="23"/>
  <c r="K45" i="15"/>
  <c r="K98" i="15"/>
  <c r="K102" i="15"/>
  <c r="E41" i="23"/>
  <c r="K11" i="15"/>
  <c r="K26" i="15"/>
  <c r="D25" i="23" s="1"/>
  <c r="K27" i="15"/>
  <c r="L27" i="15" s="1"/>
  <c r="K28" i="15"/>
  <c r="L28" i="15" s="1"/>
  <c r="K29" i="15"/>
  <c r="L29" i="15" s="1"/>
  <c r="K30" i="15"/>
  <c r="L30" i="15" s="1"/>
  <c r="K31" i="15"/>
  <c r="L31" i="15" s="1"/>
  <c r="L26" i="15" l="1"/>
  <c r="E25" i="23" s="1"/>
  <c r="D8" i="23"/>
  <c r="E34" i="23"/>
  <c r="E32" i="23"/>
  <c r="E30" i="23"/>
  <c r="E28" i="23"/>
  <c r="E26" i="23"/>
  <c r="D41" i="23"/>
  <c r="D38" i="23"/>
  <c r="D100" i="23"/>
  <c r="D111" i="23"/>
  <c r="E37" i="23"/>
  <c r="D32" i="23"/>
  <c r="D28" i="23"/>
  <c r="D104" i="23"/>
  <c r="D35" i="23"/>
  <c r="D33" i="23"/>
  <c r="D31" i="23"/>
  <c r="D29" i="23"/>
  <c r="D27" i="23"/>
  <c r="D101" i="23"/>
  <c r="D112" i="23"/>
  <c r="D96" i="23"/>
  <c r="D107" i="23"/>
  <c r="D34" i="23"/>
  <c r="D30" i="23"/>
  <c r="D26" i="23"/>
  <c r="D44" i="23"/>
  <c r="D43" i="23"/>
  <c r="D37" i="23"/>
  <c r="E35" i="23"/>
  <c r="E33" i="23"/>
  <c r="E31" i="23"/>
  <c r="E29" i="23"/>
  <c r="E27" i="23"/>
  <c r="D97" i="23"/>
  <c r="D108" i="23"/>
  <c r="D92" i="23"/>
  <c r="D103" i="23"/>
  <c r="E36" i="23"/>
  <c r="K23" i="15"/>
  <c r="K18" i="15"/>
  <c r="K17" i="15"/>
  <c r="K21" i="15"/>
  <c r="L21" i="15" s="1"/>
  <c r="E20" i="23" s="1"/>
  <c r="K15" i="15"/>
  <c r="K24" i="15"/>
  <c r="K22" i="15"/>
  <c r="K20" i="15"/>
  <c r="L20" i="15" s="1"/>
  <c r="E19" i="23" s="1"/>
  <c r="K14" i="15"/>
  <c r="K19" i="15"/>
  <c r="L19" i="15" s="1"/>
  <c r="K25" i="15"/>
  <c r="K16" i="15"/>
  <c r="D13" i="23" l="1"/>
  <c r="D22" i="23"/>
  <c r="D24" i="23"/>
  <c r="D21" i="23"/>
  <c r="D16" i="23"/>
  <c r="D18" i="23"/>
  <c r="D23" i="23"/>
  <c r="D17" i="23"/>
  <c r="D14" i="23"/>
  <c r="D15" i="23"/>
  <c r="D19" i="23"/>
  <c r="D20" i="23"/>
  <c r="D36" i="23"/>
  <c r="L14" i="15"/>
  <c r="L15" i="15"/>
  <c r="L16" i="15"/>
  <c r="L25" i="15"/>
  <c r="L22" i="15"/>
  <c r="L17" i="15"/>
  <c r="L18" i="15"/>
  <c r="L23" i="15"/>
  <c r="L24" i="15"/>
  <c r="K13" i="15"/>
  <c r="K9" i="15" s="1"/>
  <c r="D114" i="23" l="1"/>
  <c r="E14" i="23"/>
  <c r="F14" i="23" s="1"/>
  <c r="G14" i="23" s="1"/>
  <c r="E23" i="23"/>
  <c r="E21" i="23"/>
  <c r="E13" i="23"/>
  <c r="F13" i="23" s="1"/>
  <c r="G13" i="23" s="1"/>
  <c r="E22" i="23"/>
  <c r="E24" i="23"/>
  <c r="E15" i="23"/>
  <c r="F15" i="23" s="1"/>
  <c r="G15" i="23" s="1"/>
  <c r="E16" i="23"/>
  <c r="F16" i="23" s="1"/>
  <c r="G16" i="23" s="1"/>
  <c r="E17" i="23"/>
  <c r="E18" i="23"/>
  <c r="F17" i="23" l="1"/>
  <c r="G17" i="23" s="1"/>
  <c r="G114" i="23" s="1"/>
  <c r="F8" i="23" l="1"/>
  <c r="G8"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Chuck Mitchell</author>
    <author>mauichuck</author>
  </authors>
  <commentList>
    <comment ref="Y6" authorId="0" shapeId="0" xr:uid="{5C3B80F7-ED3F-4E08-99AD-A7B9C045C0B0}">
      <text>
        <r>
          <rPr>
            <b/>
            <sz val="8"/>
            <color indexed="81"/>
            <rFont val="Tahoma"/>
            <family val="2"/>
          </rPr>
          <t>Input date that action plan should start.</t>
        </r>
        <r>
          <rPr>
            <sz val="8"/>
            <color indexed="81"/>
            <rFont val="Tahoma"/>
            <family val="2"/>
          </rPr>
          <t xml:space="preserve">
</t>
        </r>
      </text>
    </comment>
    <comment ref="Y7" authorId="0" shapeId="0" xr:uid="{61B7FFB7-5AA0-4B4B-9846-B082F539F1F7}">
      <text>
        <r>
          <rPr>
            <b/>
            <sz val="8"/>
            <color indexed="81"/>
            <rFont val="Tahoma"/>
            <family val="2"/>
          </rPr>
          <t>Input date that action plan should start.</t>
        </r>
        <r>
          <rPr>
            <sz val="8"/>
            <color indexed="81"/>
            <rFont val="Tahoma"/>
            <family val="2"/>
          </rPr>
          <t xml:space="preserve">
</t>
        </r>
      </text>
    </comment>
    <comment ref="Y8" authorId="0" shapeId="0" xr:uid="{EA183BFB-6917-4D95-8B86-B29BEB6C4A2A}">
      <text>
        <r>
          <rPr>
            <b/>
            <sz val="8"/>
            <color indexed="81"/>
            <rFont val="Tahoma"/>
            <family val="2"/>
          </rPr>
          <t>Insert date that action plan started.</t>
        </r>
        <r>
          <rPr>
            <sz val="8"/>
            <color indexed="81"/>
            <rFont val="Tahoma"/>
            <family val="2"/>
          </rPr>
          <t xml:space="preserve">
</t>
        </r>
      </text>
    </comment>
    <comment ref="Y9" authorId="0" shapeId="0" xr:uid="{8D0AA979-7086-4859-9451-0B1D19077DE3}">
      <text>
        <r>
          <rPr>
            <b/>
            <sz val="8"/>
            <color indexed="81"/>
            <rFont val="Tahoma"/>
            <family val="2"/>
          </rPr>
          <t>Insert date that action plan started.</t>
        </r>
        <r>
          <rPr>
            <sz val="8"/>
            <color indexed="81"/>
            <rFont val="Tahoma"/>
            <family val="2"/>
          </rPr>
          <t xml:space="preserve">
</t>
        </r>
      </text>
    </comment>
    <comment ref="Y11" authorId="0" shapeId="0" xr:uid="{5F12CB95-7DD9-409F-B8D7-1597F5EF7F5C}">
      <text>
        <r>
          <rPr>
            <b/>
            <sz val="8"/>
            <color indexed="81"/>
            <rFont val="Tahoma"/>
            <family val="2"/>
          </rPr>
          <t>Insert your latest estimate of final cost at completion of the plan.</t>
        </r>
        <r>
          <rPr>
            <sz val="8"/>
            <color indexed="81"/>
            <rFont val="Tahoma"/>
            <family val="2"/>
          </rPr>
          <t xml:space="preserve">
</t>
        </r>
      </text>
    </comment>
    <comment ref="G13" authorId="0" shapeId="0" xr:uid="{2A68BC6B-1EF8-44D9-9975-DAF7E81BC13A}">
      <text>
        <r>
          <rPr>
            <b/>
            <sz val="8"/>
            <color indexed="81"/>
            <rFont val="Tahoma"/>
            <family val="2"/>
          </rPr>
          <t>Pt = Process Time the average time to do the step in hours and tenths of hours.</t>
        </r>
        <r>
          <rPr>
            <sz val="8"/>
            <color indexed="81"/>
            <rFont val="Tahoma"/>
            <family val="2"/>
          </rPr>
          <t xml:space="preserve">
</t>
        </r>
      </text>
    </comment>
    <comment ref="H13" authorId="0" shapeId="0" xr:uid="{77B2AA66-5DFA-41B7-9972-E3F5DD016AB2}">
      <text>
        <r>
          <rPr>
            <b/>
            <sz val="8"/>
            <color indexed="81"/>
            <rFont val="Tahoma"/>
            <family val="2"/>
          </rPr>
          <t xml:space="preserve">Wt = Wait Time; the average time you wait after the step until you start next step in hours and tenths/hrs
</t>
        </r>
        <r>
          <rPr>
            <sz val="8"/>
            <color indexed="81"/>
            <rFont val="Tahoma"/>
            <family val="2"/>
          </rPr>
          <t xml:space="preserve">
</t>
        </r>
      </text>
    </comment>
    <comment ref="I13" authorId="0" shapeId="0" xr:uid="{D2E3D1AF-CFBD-47F5-A9E4-26C9B371CDF2}">
      <text>
        <r>
          <rPr>
            <b/>
            <sz val="8"/>
            <color indexed="81"/>
            <rFont val="Tahoma"/>
            <family val="2"/>
          </rPr>
          <t xml:space="preserve">NVA = non value added - the time you spend doing non-value added steps or rework (hours and tenths of hours)
</t>
        </r>
        <r>
          <rPr>
            <sz val="8"/>
            <color indexed="81"/>
            <rFont val="Tahoma"/>
            <family val="2"/>
          </rPr>
          <t xml:space="preserve">
</t>
        </r>
      </text>
    </comment>
    <comment ref="K13" authorId="1" shapeId="0" xr:uid="{ACA76C8A-EEEA-446A-8073-18CAD376A62A}">
      <text>
        <r>
          <rPr>
            <b/>
            <sz val="9"/>
            <color indexed="81"/>
            <rFont val="Tahoma"/>
            <family val="2"/>
          </rPr>
          <t xml:space="preserve">Formula: </t>
        </r>
        <r>
          <rPr>
            <sz val="9"/>
            <color indexed="81"/>
            <rFont val="Tahoma"/>
            <family val="2"/>
          </rPr>
          <t xml:space="preserve">IF Pt has labor hours, formula inserts hours to do the task. IF task requires non-labor costs, a zero (0) is left in this cell.
</t>
        </r>
      </text>
    </comment>
    <comment ref="L13" authorId="1" shapeId="0" xr:uid="{D127568B-FE0E-49C3-A1C7-696DB0CA9BA0}">
      <text>
        <r>
          <rPr>
            <b/>
            <sz val="9"/>
            <color indexed="81"/>
            <rFont val="Tahoma"/>
            <family val="2"/>
          </rPr>
          <t>INPUT:</t>
        </r>
        <r>
          <rPr>
            <sz val="9"/>
            <color indexed="81"/>
            <rFont val="Tahoma"/>
            <family val="2"/>
          </rPr>
          <t xml:space="preserve"> IF task requires labor, insert labor hourly rate; If 2 or more people are part of the Pt hours, use an average rate for the Pt cost estimate; IF task is non-labor insert dollar amount of material, supplies, or other direct costs.
</t>
        </r>
      </text>
    </comment>
    <comment ref="AC19" authorId="0" shapeId="0" xr:uid="{A6014AE0-DD8E-4C93-8B76-C15E6A1A0326}">
      <text>
        <r>
          <rPr>
            <b/>
            <sz val="8"/>
            <color indexed="81"/>
            <rFont val="Tahoma"/>
            <family val="2"/>
          </rPr>
          <t>Insert task percentage of completion.</t>
        </r>
        <r>
          <rPr>
            <sz val="8"/>
            <color indexed="81"/>
            <rFont val="Tahoma"/>
            <family val="2"/>
          </rPr>
          <t xml:space="preserve">
</t>
        </r>
      </text>
    </comment>
    <comment ref="AD19" authorId="0" shapeId="0" xr:uid="{4553B0CF-ED50-42AC-AF94-2188C3D3EF1C}">
      <text>
        <r>
          <rPr>
            <b/>
            <sz val="8"/>
            <color indexed="81"/>
            <rFont val="Tahoma"/>
            <family val="2"/>
          </rPr>
          <t>Insert date that task should be finished.</t>
        </r>
        <r>
          <rPr>
            <sz val="8"/>
            <color indexed="81"/>
            <rFont val="Tahoma"/>
            <family val="2"/>
          </rPr>
          <t xml:space="preserve">
</t>
        </r>
      </text>
    </comment>
    <comment ref="AH19" authorId="0" shapeId="0" xr:uid="{2A4F87B2-77C9-4046-BF61-0357CD54D062}">
      <text>
        <r>
          <rPr>
            <b/>
            <sz val="8"/>
            <color indexed="81"/>
            <rFont val="Tahoma"/>
            <family val="2"/>
          </rPr>
          <t>Insert date that task should be finished.</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A2" authorId="0" shapeId="0" xr:uid="{589F3FB2-30B1-4401-9810-4748DC56C8E8}">
      <text>
        <r>
          <rPr>
            <b/>
            <sz val="9"/>
            <color indexed="81"/>
            <rFont val="Tahoma"/>
            <family val="2"/>
          </rPr>
          <t xml:space="preserve">INSERT SURVEY DATA
1. Open EXPORT file
2. Select WHITE fields only
3. Copy (Ctrl c) WHITE fields in Cells A3 and below
3. Paste (Ctrl v) into Cell A3
4. Save the File
IF something goes wrong repeat Steps 1 to 4. </t>
        </r>
        <r>
          <rPr>
            <sz val="9"/>
            <color indexed="81"/>
            <rFont val="Tahoma"/>
            <family val="2"/>
          </rPr>
          <t xml:space="preserve">
</t>
        </r>
      </text>
    </comment>
  </commentList>
</comments>
</file>

<file path=xl/sharedStrings.xml><?xml version="1.0" encoding="utf-8"?>
<sst xmlns="http://schemas.openxmlformats.org/spreadsheetml/2006/main" count="894" uniqueCount="318">
  <si>
    <t>Points</t>
  </si>
  <si>
    <t xml:space="preserve"> </t>
  </si>
  <si>
    <t>Max</t>
  </si>
  <si>
    <t>Score</t>
  </si>
  <si>
    <t>Average</t>
  </si>
  <si>
    <t>Source</t>
  </si>
  <si>
    <t>Email Address</t>
  </si>
  <si>
    <t>IP Address</t>
  </si>
  <si>
    <t>Date Started</t>
  </si>
  <si>
    <t>Time Started</t>
  </si>
  <si>
    <t>Duration</t>
  </si>
  <si>
    <t>Status</t>
  </si>
  <si>
    <t>Custom Field1</t>
  </si>
  <si>
    <t>Custom Field2</t>
  </si>
  <si>
    <t>Custom Field3</t>
  </si>
  <si>
    <t>Custom Field4</t>
  </si>
  <si>
    <t>Custom Field5</t>
  </si>
  <si>
    <t>Approved by:                                  Date:</t>
  </si>
  <si>
    <t xml:space="preserve">    Value Added:</t>
  </si>
  <si>
    <t>Lead</t>
  </si>
  <si>
    <t>Support</t>
  </si>
  <si>
    <t>Step</t>
  </si>
  <si>
    <t>Action</t>
  </si>
  <si>
    <t>Process Steps (Inputs, Tools &amp; Techniques, Outputs)</t>
  </si>
  <si>
    <t>LFT</t>
  </si>
  <si>
    <t>WFT</t>
  </si>
  <si>
    <t>Initiate</t>
  </si>
  <si>
    <t>Availability:</t>
  </si>
  <si>
    <t>Quality:</t>
  </si>
  <si>
    <t>Innovation</t>
  </si>
  <si>
    <t>Work Unit</t>
  </si>
  <si>
    <t>Schedule</t>
  </si>
  <si>
    <t>Score %</t>
  </si>
  <si>
    <t xml:space="preserve">Warning: This computer program is protected by copyright law in the United States and international treaties including the Berne Convention. Unauthorized reproduction or distribution of this program, or any portion of it, may result in severe civil and criminal penalties, and will be prosecuted to the maximum extent possible under the law. For each instance in which a United States Court finds that infringement was committed willfully, the court in its discretion may increase the award of statutory damages to a sum of not more than $150,000.  </t>
  </si>
  <si>
    <t>Web Access</t>
  </si>
  <si>
    <t/>
  </si>
  <si>
    <t>Completed FULL Survey</t>
  </si>
  <si>
    <t>WORK UNIT PERFORMANCE ASSESSMENT</t>
  </si>
  <si>
    <t>Max Reward</t>
  </si>
  <si>
    <t>Max Qtr Points</t>
  </si>
  <si>
    <t xml:space="preserve">Total Rewards </t>
  </si>
  <si>
    <t>Amount Remaining</t>
  </si>
  <si>
    <t>per Person</t>
  </si>
  <si>
    <t>Cumulative</t>
  </si>
  <si>
    <t>Allocated this Qtr</t>
  </si>
  <si>
    <t xml:space="preserve">for Carry Over </t>
  </si>
  <si>
    <t>% of</t>
  </si>
  <si>
    <t>Amount Earned</t>
  </si>
  <si>
    <t>Amount Earned by</t>
  </si>
  <si>
    <t>Total Perf Org(s)</t>
  </si>
  <si>
    <t>Total Head Count</t>
  </si>
  <si>
    <t>Total Points</t>
  </si>
  <si>
    <t>Copyright © 2000 to 2019 AfCI LLC All Rights Reserved</t>
  </si>
  <si>
    <t>OE21 Continuous Improvement Tool (Version 2019)</t>
  </si>
  <si>
    <r>
      <t>WFT 5.2a Work Unit Performance Matrix</t>
    </r>
    <r>
      <rPr>
        <b/>
        <sz val="20"/>
        <color rgb="FF0070C0"/>
        <rFont val="Calibri"/>
        <family val="2"/>
      </rPr>
      <t>™</t>
    </r>
  </si>
  <si>
    <t>Response</t>
  </si>
  <si>
    <t>1. Select your Work Unit from the pull-down list</t>
  </si>
  <si>
    <t>2. Select the Work Unit that provides the primary inputs your Work Unit requires to do your work. _x000D_
_x000D_
_x000D_
Note:This work unit is called Input Work Unit (IWU).</t>
  </si>
  <si>
    <t>READ ME</t>
  </si>
  <si>
    <t>Work Unit Ratings</t>
  </si>
  <si>
    <t>Additional Comments</t>
  </si>
  <si>
    <t>184.91.176.196</t>
  </si>
  <si>
    <t>07/01/2020</t>
  </si>
  <si>
    <t>11:03:50 AM</t>
  </si>
  <si>
    <t>00:02:50</t>
  </si>
  <si>
    <t>3 - To a moderate extent</t>
  </si>
  <si>
    <t xml:space="preserve">Provide cell phone numbers so we can call your staff._x000D_
Get faster running more capable computers._x000D_
_x000D_
</t>
  </si>
  <si>
    <t>Ask customers to provide a complete set of requirements_x000D_
Communicate customer requirements in more detail</t>
  </si>
  <si>
    <t>2 - To a small extent</t>
  </si>
  <si>
    <t>Use our new online forms instead of sending us paper forms_x000D_
Reduce the number of face-to-face meetings you request us to attend_x000D_
_x000D_
Use online meeting tools (Zoom, etc.) to conduct quick meetings</t>
  </si>
  <si>
    <t>4 - To a great extent</t>
  </si>
  <si>
    <t xml:space="preserve">Train your people to manage your schedule progress better_x000D_
Use earned value project management to measure progress better_x000D_
Use process charts to reduce your cycle time for key processes_x000D_
</t>
  </si>
  <si>
    <t xml:space="preserve">Ask your Work Unit staff to provide suggestions to your manager_x000D_
Get your Work Unit Manager to work closely with our Manager_x000D_
Join our Manager in our new manager-worker relationship course_x000D_
_x000D_
</t>
  </si>
  <si>
    <t xml:space="preserve">3. AVAILABILITY - For the last three months, to what extent did your Input Work Unit (IWU) ensure that its people and other resources were available on time when needed? 
NOTE: If you rate your IWU less than "5" please use the Comments Box to provide suggestions that if implemented, could earn your rating of "5".
IMPORTANT: Suggestions you input into the Comments Box must be one or more short sentences in a list. Example:
Provide cell phone numbers so we can call your staff.
Get faster running more capable computers.
</t>
  </si>
  <si>
    <t xml:space="preserve">4. REQUIREMENTS - For the last three months, to what extent did your Input Work Unit (IWU) ensure that customer and internal requirements are given to you are well defined? 
NOTE: If you rate your IWU less than "5" please use the Comments Box to provide suggestions that if implemented, could earn your rating of "5".
IMPORTANT: Suggestions you input into the Comments Box must be one or more short sentences in a list. Example:
Ask customers to provide a complete set of requirements
Communicate customer requirements in more detail
</t>
  </si>
  <si>
    <t>Requirements</t>
  </si>
  <si>
    <t xml:space="preserve">5. COST - For the last three months, to what extent did your Input Work Unit (IWU) manage its costs well so that your own costs are not adversely affected? 
NOTE: If you rate your IWU less than "5" please use the Comments Box to provide suggestions that if implemented, could earn your rating of "5".
IMPORTANT: Suggestions you input into the Comments Box must be one or more short sentences in a list. Example:
Use our new online forms instead of sending us paper forms
Reduce the number of face-to-face meetings you request us to attend
Use online meeting tools (Zoom, etc.) to conduct quick meetings
</t>
  </si>
  <si>
    <t xml:space="preserve">6. SCHEDULE - For the last three months, to what extent did your Input Work Unit (IWU) complete its work on schedule or within cycle time (Ct) targets without causing delays for your Work Unit?
NOTE: If you rate your IWU less than "5" please use the Comments Box to provide suggestions that if implemented, could earn your rating of "5".
IMPORTANT: Suggestions you input into the Comments Box must be one or more short sentences in a list. Example:
Train your people to manage your schedule progress better
Use earned value project management to measure progress better
Use process charts to reduce your cycle time for key processes
</t>
  </si>
  <si>
    <t>Cost</t>
  </si>
  <si>
    <t xml:space="preserve">7. QUALITY - For the last three months, to what extent did your Input Work Unit (IWU) complete its work without causing defects, rework, waste, returns or other quality problems that impact your Work Unit?
NOTE: If you rate your IWU less than "5" please use the Comments Box to provide suggestions that if implemented, could earn your rating of "5".
IMPORTANT: Suggestions you input into the Comments Box must be one or more short sentences in a list. Example:
Start tracking number and causes of your rework problems 
Use brainstorming tools with our work unit team to improve quality
Improve your output inspections before sending work to our Work Unit
</t>
  </si>
  <si>
    <t xml:space="preserve">8. MANAGEMENT - For the last three months, to what extent did your Input Work Unit (IWU) manager(s) sustain good manager and worker relationships and useful guidance, collaboration and cooperation and with your Work Unit? 
NOTE: If you rate your IWU less than "5" please use the Comments Box to provide suggestions that if implemented, could earn your rating of "5".
IMPORTANT: Suggestions you input into the Comments Box must be one or more short sentences in a list. Example:
Ask your Work Unit staff to provide suggestions to your manager
Get your Work Unit Manager to work closely with our Manager
Join our Manager in our new manager-worker relationship course
</t>
  </si>
  <si>
    <t>Management</t>
  </si>
  <si>
    <t xml:space="preserve">9. INNOVATION - For the last three months, to what extent did your Input Work Unit (IWU) provide useful suggestions and innovative improvement ideas that have a positive impact on your Work Unit and the organization as a whole?
NOTE: If you rate your IWU less than "5" please use the Comments Box to provide suggestions that if implemented, could earn your rating of "5".
IMPORTANT: Suggestions you input into the Comments Box must be one or more short sentences in a list. Example:
Train your manager and staff to use the OE21 Innovator tools
Join our work unit in several Innovator brainstorming sessions
Implement at least one or two Innovator sessions of your own
</t>
  </si>
  <si>
    <t>(Provider is Rated)</t>
  </si>
  <si>
    <t>PROVIDER</t>
  </si>
  <si>
    <r>
      <rPr>
        <b/>
        <sz val="10"/>
        <rFont val="Arial"/>
        <family val="2"/>
      </rPr>
      <t>REQUIREMENTS</t>
    </r>
    <r>
      <rPr>
        <sz val="10"/>
        <rFont val="Arial"/>
        <family val="2"/>
      </rPr>
      <t xml:space="preserve"> - For the last three months, to what extent did your Input Work Unit (IWU) ensure that customer and internal requirements are given to you are well defined? </t>
    </r>
  </si>
  <si>
    <r>
      <rPr>
        <b/>
        <sz val="10"/>
        <rFont val="Arial"/>
        <family val="2"/>
      </rPr>
      <t xml:space="preserve">COST </t>
    </r>
    <r>
      <rPr>
        <sz val="10"/>
        <rFont val="Arial"/>
        <family val="2"/>
      </rPr>
      <t>-              For the last three months, to what extent did your Input Work Unit (IWU) manage its costs well so that your own costs are not adversely affected?</t>
    </r>
  </si>
  <si>
    <r>
      <rPr>
        <b/>
        <sz val="10"/>
        <rFont val="Arial"/>
        <family val="2"/>
      </rPr>
      <t>SCHEDULE</t>
    </r>
    <r>
      <rPr>
        <sz val="10"/>
        <rFont val="Arial"/>
        <family val="2"/>
      </rPr>
      <t xml:space="preserve"> -   For the last three months, to what extent did your Input Work Unit (IWU) complete its work on schedule or within cycle time (Ct) targets without causing delays for your Work Unit?</t>
    </r>
  </si>
  <si>
    <r>
      <rPr>
        <b/>
        <sz val="10"/>
        <rFont val="Arial"/>
        <family val="2"/>
      </rPr>
      <t xml:space="preserve">QUALITY </t>
    </r>
    <r>
      <rPr>
        <sz val="10"/>
        <rFont val="Arial"/>
        <family val="2"/>
      </rPr>
      <t>-       For the last three months, to what extent did your Input Work Unit (IWU) complete its work without causing defects, rework, waste, returns or other quality problems that impact your Work Unit?</t>
    </r>
  </si>
  <si>
    <r>
      <rPr>
        <b/>
        <sz val="10"/>
        <rFont val="Arial"/>
        <family val="2"/>
      </rPr>
      <t>MANAGEMENT</t>
    </r>
    <r>
      <rPr>
        <sz val="10"/>
        <rFont val="Arial"/>
        <family val="2"/>
      </rPr>
      <t xml:space="preserve"> - For the last three months, to what extent did your Input Work Unit (IWU) manager(s) sustain good manager and worker relationships and useful guidance, collaboration and cooperation and with your Work Unit? </t>
    </r>
  </si>
  <si>
    <r>
      <rPr>
        <b/>
        <sz val="10"/>
        <rFont val="Arial"/>
        <family val="2"/>
      </rPr>
      <t>INNOVATION</t>
    </r>
    <r>
      <rPr>
        <sz val="10"/>
        <rFont val="Arial"/>
        <family val="2"/>
      </rPr>
      <t xml:space="preserve"> - For the last three months, to what extent did your Input Work Unit (IWU) provide useful suggestions and innovative improvement ideas that have a positive impact on your Work Unit and the organization as a whole?
</t>
    </r>
  </si>
  <si>
    <t>RECEIVER Work Unit</t>
  </si>
  <si>
    <t>PROVIDER Work Unit</t>
  </si>
  <si>
    <t>RATINGS (1-5)</t>
  </si>
  <si>
    <t>Weighted Points</t>
  </si>
  <si>
    <t>Period Ends &gt;&gt;</t>
  </si>
  <si>
    <t>Work Unit Titles</t>
  </si>
  <si>
    <t>Period&gt;&gt;&gt;</t>
  </si>
  <si>
    <t>Quarterly</t>
  </si>
  <si>
    <t>Total Workers</t>
  </si>
  <si>
    <t>Workers/Unit</t>
  </si>
  <si>
    <t>Value of Rewards</t>
  </si>
  <si>
    <t>Offered by Leaders</t>
  </si>
  <si>
    <t>by Each Worker</t>
  </si>
  <si>
    <t>Each Work Unit</t>
  </si>
  <si>
    <t xml:space="preserve">     OE21 REWARDS MODEL</t>
  </si>
  <si>
    <t>Version V20  June 2020</t>
  </si>
  <si>
    <t>Collect</t>
  </si>
  <si>
    <t>Initiate the Work Unit Performance Process</t>
  </si>
  <si>
    <t>OFT</t>
  </si>
  <si>
    <t>FAC</t>
  </si>
  <si>
    <r>
      <rPr>
        <b/>
        <sz val="9"/>
        <rFont val="Arial"/>
        <family val="2"/>
      </rPr>
      <t>Customer Intake</t>
    </r>
    <r>
      <rPr>
        <sz val="9"/>
        <rFont val="Arial"/>
        <family val="2"/>
      </rPr>
      <t xml:space="preserve"> - process customer orders; requirements; quantity, delivery, etc.</t>
    </r>
  </si>
  <si>
    <r>
      <rPr>
        <b/>
        <sz val="9"/>
        <rFont val="Arial"/>
        <family val="2"/>
      </rPr>
      <t xml:space="preserve">Design to Requirements </t>
    </r>
    <r>
      <rPr>
        <sz val="9"/>
        <rFont val="Arial"/>
        <family val="2"/>
      </rPr>
      <t>- Make, Buy, Pull from Inventory, etc.</t>
    </r>
  </si>
  <si>
    <r>
      <t>Procurement -</t>
    </r>
    <r>
      <rPr>
        <sz val="9"/>
        <rFont val="Arial"/>
        <family val="2"/>
      </rPr>
      <t xml:space="preserve"> Purchase long lead items; parts lists, selected subcontracts</t>
    </r>
  </si>
  <si>
    <r>
      <rPr>
        <b/>
        <sz val="9"/>
        <rFont val="Arial"/>
        <family val="2"/>
      </rPr>
      <t xml:space="preserve">Implement  Product or Service </t>
    </r>
    <r>
      <rPr>
        <sz val="9"/>
        <rFont val="Arial"/>
        <family val="2"/>
      </rPr>
      <t>- fabricate, assemble, administer services, etc.</t>
    </r>
  </si>
  <si>
    <r>
      <rPr>
        <b/>
        <sz val="9"/>
        <rFont val="Arial"/>
        <family val="2"/>
      </rPr>
      <t xml:space="preserve">Test, Inspection, Readiness </t>
    </r>
    <r>
      <rPr>
        <sz val="9"/>
        <rFont val="Arial"/>
        <family val="2"/>
      </rPr>
      <t>-  (product tests, inspections, service readiness)</t>
    </r>
  </si>
  <si>
    <r>
      <rPr>
        <b/>
        <sz val="9"/>
        <rFont val="Arial"/>
        <family val="2"/>
      </rPr>
      <t xml:space="preserve">Delivery to Customers </t>
    </r>
    <r>
      <rPr>
        <sz val="9"/>
        <rFont val="Arial"/>
        <family val="2"/>
      </rPr>
      <t xml:space="preserve">- ship products; deliver services </t>
    </r>
  </si>
  <si>
    <r>
      <rPr>
        <b/>
        <sz val="9"/>
        <rFont val="Arial"/>
        <family val="2"/>
      </rPr>
      <t>Customer Support</t>
    </r>
    <r>
      <rPr>
        <sz val="9"/>
        <rFont val="Arial"/>
        <family val="2"/>
      </rPr>
      <t xml:space="preserve"> - process customer calls, requests, complaints, information</t>
    </r>
  </si>
  <si>
    <r>
      <rPr>
        <b/>
        <sz val="9"/>
        <rFont val="Arial"/>
        <family val="2"/>
      </rPr>
      <t>Customer Relaltionship Management</t>
    </r>
    <r>
      <rPr>
        <sz val="9"/>
        <rFont val="Arial"/>
        <family val="2"/>
      </rPr>
      <t xml:space="preserve"> - customer satisfaction, value, relationships</t>
    </r>
  </si>
  <si>
    <r>
      <rPr>
        <b/>
        <sz val="9"/>
        <rFont val="Arial"/>
        <family val="2"/>
      </rPr>
      <t>Marketing and Sales</t>
    </r>
    <r>
      <rPr>
        <sz val="9"/>
        <rFont val="Arial"/>
        <family val="2"/>
      </rPr>
      <t xml:space="preserve"> - strategy, pricing , promotion, sales, order processing.</t>
    </r>
  </si>
  <si>
    <r>
      <rPr>
        <b/>
        <sz val="9"/>
        <rFont val="Arial"/>
        <family val="2"/>
      </rPr>
      <t xml:space="preserve">Strategy Management </t>
    </r>
    <r>
      <rPr>
        <sz val="9"/>
        <rFont val="Arial"/>
        <family val="2"/>
      </rPr>
      <t xml:space="preserve"> - customer order accounting, billing, A/P, A/R</t>
    </r>
  </si>
  <si>
    <r>
      <rPr>
        <b/>
        <sz val="9"/>
        <rFont val="Arial"/>
        <family val="2"/>
      </rPr>
      <t xml:space="preserve">Market Results </t>
    </r>
    <r>
      <rPr>
        <sz val="9"/>
        <rFont val="Arial"/>
        <family val="2"/>
      </rPr>
      <t xml:space="preserve"> - market share, new markets, opportunity marketing results</t>
    </r>
  </si>
  <si>
    <t>REPEAT STEPS 1 TO 12</t>
  </si>
  <si>
    <r>
      <rPr>
        <b/>
        <sz val="9"/>
        <rFont val="Arial"/>
        <family val="2"/>
      </rPr>
      <t>Financial Management /Results</t>
    </r>
    <r>
      <rPr>
        <sz val="9"/>
        <rFont val="Arial"/>
        <family val="2"/>
      </rPr>
      <t xml:space="preserve"> - orders accounting, billing, A/P, A/R, and reports</t>
    </r>
  </si>
  <si>
    <t>Inputs</t>
  </si>
  <si>
    <t>CERO</t>
  </si>
  <si>
    <t>Commence the quarterly Work Unit Performance Period</t>
  </si>
  <si>
    <t>WU</t>
  </si>
  <si>
    <t>Survey</t>
  </si>
  <si>
    <t>At end of 3-month period, deploy the Work Unit Performance Assessment (survey)</t>
  </si>
  <si>
    <t>No later than one week after deployment, close the survey and export results file</t>
  </si>
  <si>
    <t>Analysis</t>
  </si>
  <si>
    <t>Validate</t>
  </si>
  <si>
    <t>Visit each Work Unit and validate the ratings and comments in the survey</t>
  </si>
  <si>
    <t>Adjust</t>
  </si>
  <si>
    <t>If necessary, revise the Ratings (1-5) in the Survey Data tab of this workbook</t>
  </si>
  <si>
    <t>SAVE</t>
  </si>
  <si>
    <t>SAVE a copy of this workbook with the original inserted Survey Data</t>
  </si>
  <si>
    <t>No later than three weeks after deployment (Step 7) finish the validation process</t>
  </si>
  <si>
    <t>Visit Leadership Focus Team (LFT) and collect Value of Rewards ($) for Period</t>
  </si>
  <si>
    <t xml:space="preserve">Input </t>
  </si>
  <si>
    <t>Input the Value of Rewards ($) into Cell B8 of the Rewards Model</t>
  </si>
  <si>
    <t>SAVE a copy of this workbook with the Rewards Model Hidden &amp; Protected</t>
  </si>
  <si>
    <t>Approve</t>
  </si>
  <si>
    <t>Rewards</t>
  </si>
  <si>
    <t>CFO</t>
  </si>
  <si>
    <t>Option</t>
  </si>
  <si>
    <t>LFT assigns the key role: Chief Engagement and Rewards Officer (CERO)</t>
  </si>
  <si>
    <t>Work</t>
  </si>
  <si>
    <t>OE21 SIMPLIFIED EXAMPLE OF WORK UNIT VALUE CHAIN</t>
  </si>
  <si>
    <t>Note: All cells in this sheet (except the Weighted Points values) are automatically calculated from the data input to the Survey Data tab.                                  The organization Leadership Focus Team (LFT) may elect to change the weights of the Weighted Points to better assess the organization.</t>
  </si>
  <si>
    <t>Points Earned</t>
  </si>
  <si>
    <t xml:space="preserve">Cumulative </t>
  </si>
  <si>
    <t>Max Qtr.Points</t>
  </si>
  <si>
    <r>
      <rPr>
        <b/>
        <sz val="10"/>
        <rFont val="Arial"/>
        <family val="2"/>
      </rPr>
      <t xml:space="preserve">AVAILABILITY </t>
    </r>
    <r>
      <rPr>
        <sz val="10"/>
        <rFont val="Arial"/>
        <family val="2"/>
      </rPr>
      <t xml:space="preserve">- For the last three months, to what extent did your Input Work Unit (IWU) ensure that its people and other resources were available on time when needed? </t>
    </r>
  </si>
  <si>
    <t xml:space="preserve">HPO21™ Operations Excellence Action Plan </t>
  </si>
  <si>
    <t>HPO21™ ACI-Innovator (paste data from model )</t>
  </si>
  <si>
    <r>
      <rPr>
        <b/>
        <sz val="9"/>
        <rFont val="Arial"/>
        <family val="2"/>
      </rPr>
      <t>Brief Description of action plan</t>
    </r>
    <r>
      <rPr>
        <sz val="9"/>
        <rFont val="Arial"/>
        <family val="2"/>
      </rPr>
      <t xml:space="preserve">: Implement improved process that reduces number of PR and PO errors, as well as Inventory shortages; Use </t>
    </r>
    <r>
      <rPr>
        <b/>
        <sz val="9"/>
        <rFont val="Arial"/>
        <family val="2"/>
      </rPr>
      <t>ACI-Innovator</t>
    </r>
    <r>
      <rPr>
        <sz val="9"/>
        <rFont val="Arial"/>
        <family val="2"/>
      </rPr>
      <t xml:space="preserve"> Process to gather ideas</t>
    </r>
  </si>
  <si>
    <t>Oe21™ Process Chart</t>
  </si>
  <si>
    <t xml:space="preserve">Action Plan Summary: </t>
  </si>
  <si>
    <t>Responsibility:</t>
  </si>
  <si>
    <t>Operations Focus Team (OFT)</t>
  </si>
  <si>
    <t>Orginal Project Start Date</t>
  </si>
  <si>
    <t>Actual Project Start Date</t>
  </si>
  <si>
    <t>Original Key Process Design Rating (from ACI-RG05 Assessment):</t>
  </si>
  <si>
    <t>Efficient process with least cost and cycle time (Ct)</t>
  </si>
  <si>
    <t>Ct Days:</t>
  </si>
  <si>
    <t>Orginal Project Completion Date</t>
  </si>
  <si>
    <t>Date:</t>
  </si>
  <si>
    <t>Measures estimates of process time (Pt), wait time (Wt) and cycle time (Ct)</t>
  </si>
  <si>
    <t>Revised Project Completion Date</t>
  </si>
  <si>
    <t>Measures estimate of non-value-added time (NVA) that should be eliminated</t>
  </si>
  <si>
    <t>Ct Hours:</t>
  </si>
  <si>
    <t>Labor Hours</t>
  </si>
  <si>
    <t>Labor Rate</t>
  </si>
  <si>
    <t>Original Project Target Cost</t>
  </si>
  <si>
    <t>Lastest Key Process Design Rating (from ACI-RG05 Assessment):</t>
  </si>
  <si>
    <t xml:space="preserve">Note: </t>
  </si>
  <si>
    <t>or Non-Labor</t>
  </si>
  <si>
    <t>Revised Project Estimated Cost</t>
  </si>
  <si>
    <t>Hrs</t>
  </si>
  <si>
    <t>Document or Link</t>
  </si>
  <si>
    <t>Dollars</t>
  </si>
  <si>
    <t>Team</t>
  </si>
  <si>
    <t>Pt</t>
  </si>
  <si>
    <t>Wt</t>
  </si>
  <si>
    <t>NVA</t>
  </si>
  <si>
    <t>References:</t>
  </si>
  <si>
    <t>&lt;input&gt;</t>
  </si>
  <si>
    <t>Performing</t>
  </si>
  <si>
    <t>Labor or</t>
  </si>
  <si>
    <t>Resources</t>
  </si>
  <si>
    <t>Task</t>
  </si>
  <si>
    <t>Revised</t>
  </si>
  <si>
    <t>Organization</t>
  </si>
  <si>
    <t>Non-Labor</t>
  </si>
  <si>
    <t>Required</t>
  </si>
  <si>
    <t>Completion</t>
  </si>
  <si>
    <t>Planned</t>
  </si>
  <si>
    <t>Actual</t>
  </si>
  <si>
    <t>Planned $</t>
  </si>
  <si>
    <t>Title or Code</t>
  </si>
  <si>
    <t>Percentage</t>
  </si>
  <si>
    <t>Consumed</t>
  </si>
  <si>
    <t>Date</t>
  </si>
  <si>
    <r>
      <t xml:space="preserve">Title </t>
    </r>
    <r>
      <rPr>
        <sz val="9"/>
        <rFont val="Arial"/>
        <family val="2"/>
      </rPr>
      <t>&lt;input&gt;</t>
    </r>
  </si>
  <si>
    <t>&lt;formula&gt;</t>
  </si>
  <si>
    <t>TOTALS:</t>
  </si>
  <si>
    <t>Totals&gt;</t>
  </si>
  <si>
    <t>Ct Hours</t>
  </si>
  <si>
    <t>Process for Work Unit Performance and Rewards OE21 5.2b</t>
  </si>
  <si>
    <t>5.2a WORK UNIT PERFORMANCE AND REWARDS PROCESS CHART</t>
  </si>
  <si>
    <t>Cycle Time (Ct) = Process Time (Pt) + Wait Time (Wt)</t>
  </si>
  <si>
    <t>NVA = Non-value (wasted or unused time)</t>
  </si>
  <si>
    <t>Optional</t>
  </si>
  <si>
    <t>Formula</t>
  </si>
  <si>
    <t>WU survey ~1 hour per WU</t>
  </si>
  <si>
    <t>Wait</t>
  </si>
  <si>
    <t>Waste</t>
  </si>
  <si>
    <t>WU validation  ~1hr/ WU</t>
  </si>
  <si>
    <t>XYZ ORGANIZATION WORK UNIT VALUE CHAIN</t>
  </si>
  <si>
    <t>Work Unit A</t>
  </si>
  <si>
    <t>Work Unit B</t>
  </si>
  <si>
    <t>Work Unit C</t>
  </si>
  <si>
    <t>Work Unit D</t>
  </si>
  <si>
    <t>Work Unit E</t>
  </si>
  <si>
    <t>Work Unit F</t>
  </si>
  <si>
    <t>Work Unit G</t>
  </si>
  <si>
    <t>Work Unit H</t>
  </si>
  <si>
    <t>Work Unit J</t>
  </si>
  <si>
    <t>Work Unit K</t>
  </si>
  <si>
    <t>Work Unit L</t>
  </si>
  <si>
    <t>Work Unit M</t>
  </si>
  <si>
    <t>A to B</t>
  </si>
  <si>
    <t>B to C</t>
  </si>
  <si>
    <t>C to D</t>
  </si>
  <si>
    <t>D to E</t>
  </si>
  <si>
    <t>E to F</t>
  </si>
  <si>
    <t>F to G</t>
  </si>
  <si>
    <t>G to H</t>
  </si>
  <si>
    <t>H to J</t>
  </si>
  <si>
    <t>J to K</t>
  </si>
  <si>
    <t>K to L</t>
  </si>
  <si>
    <t>L to M</t>
  </si>
  <si>
    <t>Provider &gt; Receiver</t>
  </si>
  <si>
    <t>CEO</t>
  </si>
  <si>
    <t>Public Relations</t>
  </si>
  <si>
    <t>VP Marketing</t>
  </si>
  <si>
    <t>Purchasing Manager</t>
  </si>
  <si>
    <t>VP Operations</t>
  </si>
  <si>
    <t>Hockey Manager</t>
  </si>
  <si>
    <t>Skate Manager</t>
  </si>
  <si>
    <t>Fitness Center Manager</t>
  </si>
  <si>
    <t>Accounting</t>
  </si>
  <si>
    <t>Finance</t>
  </si>
  <si>
    <t>DanceSport Manager</t>
  </si>
  <si>
    <t>Admin Manager</t>
  </si>
  <si>
    <t>OWNERS/INVESTORS</t>
  </si>
  <si>
    <t>HR Manager</t>
  </si>
  <si>
    <t>Admissions</t>
  </si>
  <si>
    <t>Concessions</t>
  </si>
  <si>
    <t xml:space="preserve">Lease/Rental </t>
  </si>
  <si>
    <t xml:space="preserve">Sales </t>
  </si>
  <si>
    <t xml:space="preserve">CRM </t>
  </si>
  <si>
    <t>HR providers</t>
  </si>
  <si>
    <t>Hockey services providers</t>
  </si>
  <si>
    <t>Skate servoces providers</t>
  </si>
  <si>
    <t>Fitness Center providers</t>
  </si>
  <si>
    <t>DanceSport providers</t>
  </si>
  <si>
    <t>TIER 3 PROVIDERS</t>
  </si>
  <si>
    <t>SENIOR PROVIDERS</t>
  </si>
  <si>
    <t xml:space="preserve">CIO </t>
  </si>
  <si>
    <t>IT &amp; Knowledge Providers</t>
  </si>
  <si>
    <t>CIO</t>
  </si>
  <si>
    <t>CERO/HR Manager</t>
  </si>
  <si>
    <t>REPEAT STEPS 1 TO "n"</t>
  </si>
  <si>
    <t xml:space="preserve">NOTE:Use the below Value Chain as a Guide </t>
  </si>
  <si>
    <t xml:space="preserve">NOTE Create Your Organization's Value Chain </t>
  </si>
  <si>
    <t>TOP MANAGERS</t>
  </si>
  <si>
    <t>Note 1 - Tier 2 rated by Top Managers</t>
  </si>
  <si>
    <t>Note 2 - Tier 3 are rated by Tier 2</t>
  </si>
  <si>
    <t>SENIOR EXECUTIVES</t>
  </si>
  <si>
    <t>`</t>
  </si>
  <si>
    <t>Decision</t>
  </si>
  <si>
    <t>Create</t>
  </si>
  <si>
    <t>www.surveymethods.com</t>
  </si>
  <si>
    <t>ALL</t>
  </si>
  <si>
    <r>
      <t xml:space="preserve">Update the </t>
    </r>
    <r>
      <rPr>
        <b/>
        <sz val="10"/>
        <rFont val="Arial"/>
        <family val="2"/>
      </rPr>
      <t>Work Unit Performance Survey</t>
    </r>
    <r>
      <rPr>
        <sz val="10"/>
        <rFont val="Arial"/>
        <family val="2"/>
      </rPr>
      <t xml:space="preserve"> with Provider to Receiver titles/lists</t>
    </r>
  </si>
  <si>
    <t>Ongoing Work for Quarter</t>
  </si>
  <si>
    <t>Work Units/Managers provide inputs to Work Unit Performance Assessment (survey)</t>
  </si>
  <si>
    <t>TIER 2 WORK UNIT PROVIDERS</t>
  </si>
  <si>
    <t xml:space="preserve"> LFT and CERO review Rewards Model Results and gain Senior Leaders approval</t>
  </si>
  <si>
    <t>Input exported survey results into Work Unit Survey Data tab of this workbook</t>
  </si>
  <si>
    <t>Observe results in Work Unit Matrix tab of this workbook</t>
  </si>
  <si>
    <t>For each Work Unit, collect the number of workers assigned during the Period</t>
  </si>
  <si>
    <t>SAVE a copy of this workbook with the original or revised Survey Data</t>
  </si>
  <si>
    <t>Input the number of workers assigned into column C of the Rewards Model</t>
  </si>
  <si>
    <t>After approval by LFT the CFO authorizes Rewards Checks sent to workers</t>
  </si>
  <si>
    <t>Conduct Online Meeting to congratulate Work Units and provide useful feedback</t>
  </si>
  <si>
    <t>REPEAT STEPS 0 TO 26 each three month period</t>
  </si>
  <si>
    <t>07/08/2020</t>
  </si>
  <si>
    <t>10:24:46 AM</t>
  </si>
  <si>
    <t>00:00:37</t>
  </si>
  <si>
    <t>5 - To a very great extent</t>
  </si>
  <si>
    <t>Lease/Rental</t>
  </si>
  <si>
    <t>Sales</t>
  </si>
  <si>
    <t>CRM</t>
  </si>
  <si>
    <t>HR services providerr</t>
  </si>
  <si>
    <t>1 - To a very small extent</t>
  </si>
  <si>
    <t>Receiver Inputs Ratings 1-5</t>
  </si>
  <si>
    <t>NOTE: Example Manager Chain (Elafino Sports Center)</t>
  </si>
  <si>
    <t>Product &amp; Manager Chain tabs</t>
  </si>
  <si>
    <t>Choose either the Value Chain or Manager Chain for your Organization</t>
  </si>
  <si>
    <t>Create Provider to Receiver Relationships Table (for Value or Manager Chain)</t>
  </si>
  <si>
    <t>Use Value or Manager Chain tabs to create the Work Unit Chain</t>
  </si>
  <si>
    <t>WFT reviews new Value or Manager tabs with LFT, CFT, OFT to gain approval</t>
  </si>
  <si>
    <t>Work Units (WU) and Managers in Value Chains execute their quarterly processes</t>
  </si>
  <si>
    <t>NOTE: Use the examle table above to create your Organization Manager Chain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</si>
</sst>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mm\/dd\/yyyy"/>
    <numFmt numFmtId="166" formatCode="0.0%"/>
    <numFmt numFmtId="167" formatCode="&quot;$&quot;#,##0"/>
    <numFmt numFmtId="168" formatCode="&quot;$&quot;#,##0.00"/>
  </numFmts>
  <fonts count="28" x14ac:knownFonts="1">
    <font>
      <sz val="10"/>
      <name val="Arial"/>
    </font>
    <font>
      <sz val="9"/>
      <name val="Arial"/>
      <family val="2"/>
    </font>
    <font>
      <b/>
      <sz val="9"/>
      <name val="Arial"/>
      <family val="2"/>
    </font>
    <font>
      <sz val="8"/>
      <name val="Arial"/>
      <family val="2"/>
    </font>
    <font>
      <sz val="10"/>
      <name val="Arial"/>
      <family val="2"/>
    </font>
    <font>
      <b/>
      <sz val="10"/>
      <name val="Arial"/>
      <family val="2"/>
    </font>
    <font>
      <b/>
      <sz val="8"/>
      <color indexed="81"/>
      <name val="Tahoma"/>
      <family val="2"/>
    </font>
    <font>
      <sz val="8"/>
      <color indexed="81"/>
      <name val="Tahoma"/>
      <family val="2"/>
    </font>
    <font>
      <sz val="9"/>
      <color theme="0"/>
      <name val="Arial"/>
      <family val="2"/>
    </font>
    <font>
      <b/>
      <sz val="12"/>
      <color theme="0"/>
      <name val="Arial"/>
      <family val="2"/>
    </font>
    <font>
      <b/>
      <sz val="8"/>
      <color theme="0"/>
      <name val="Arial"/>
      <family val="2"/>
    </font>
    <font>
      <b/>
      <sz val="9"/>
      <color theme="0"/>
      <name val="Arial"/>
      <family val="2"/>
    </font>
    <font>
      <sz val="11"/>
      <color theme="0" tint="-0.499984740745262"/>
      <name val="Calibri"/>
      <family val="2"/>
    </font>
    <font>
      <b/>
      <sz val="20"/>
      <color rgb="FF0070C0"/>
      <name val="Arial"/>
      <family val="2"/>
    </font>
    <font>
      <b/>
      <sz val="20"/>
      <color rgb="FF0070C0"/>
      <name val="Calibri"/>
      <family val="2"/>
    </font>
    <font>
      <sz val="9"/>
      <color rgb="FF0070C0"/>
      <name val="Arial"/>
      <family val="2"/>
    </font>
    <font>
      <b/>
      <sz val="11"/>
      <color rgb="FF0070C0"/>
      <name val="Arial"/>
      <family val="2"/>
    </font>
    <font>
      <b/>
      <sz val="9"/>
      <color indexed="81"/>
      <name val="Tahoma"/>
      <family val="2"/>
    </font>
    <font>
      <sz val="9"/>
      <color indexed="81"/>
      <name val="Tahoma"/>
      <family val="2"/>
    </font>
    <font>
      <b/>
      <sz val="10"/>
      <color theme="1"/>
      <name val="Calibri"/>
      <family val="2"/>
      <scheme val="minor"/>
    </font>
    <font>
      <b/>
      <sz val="16"/>
      <name val="Arial"/>
      <family val="2"/>
    </font>
    <font>
      <b/>
      <sz val="12"/>
      <name val="Arial"/>
      <family val="2"/>
    </font>
    <font>
      <sz val="12"/>
      <name val="Arial"/>
      <family val="2"/>
    </font>
    <font>
      <b/>
      <sz val="11"/>
      <color theme="0"/>
      <name val="Arial"/>
      <family val="2"/>
    </font>
    <font>
      <b/>
      <sz val="9"/>
      <color theme="1"/>
      <name val="Arial"/>
      <family val="2"/>
    </font>
    <font>
      <sz val="8"/>
      <color theme="0"/>
      <name val="Arial"/>
      <family val="2"/>
    </font>
    <font>
      <sz val="9"/>
      <color theme="1"/>
      <name val="Arial"/>
      <family val="2"/>
    </font>
    <font>
      <u/>
      <sz val="10"/>
      <color theme="10"/>
      <name val="Arial"/>
      <family val="2"/>
    </font>
  </fonts>
  <fills count="15">
    <fill>
      <patternFill patternType="none"/>
    </fill>
    <fill>
      <patternFill patternType="gray125"/>
    </fill>
    <fill>
      <patternFill patternType="solid">
        <fgColor indexed="26"/>
        <bgColor indexed="64"/>
      </patternFill>
    </fill>
    <fill>
      <patternFill patternType="solid">
        <fgColor indexed="27"/>
        <bgColor indexed="9"/>
      </patternFill>
    </fill>
    <fill>
      <patternFill patternType="solid">
        <fgColor theme="4" tint="0.79998168889431442"/>
        <bgColor indexed="64"/>
      </patternFill>
    </fill>
    <fill>
      <patternFill patternType="solid">
        <fgColor rgb="FFFFFF00"/>
        <bgColor indexed="64"/>
      </patternFill>
    </fill>
    <fill>
      <patternFill patternType="solid">
        <fgColor rgb="FF3B99A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rgb="FFFFFF00"/>
        <bgColor indexed="9"/>
      </patternFill>
    </fill>
    <fill>
      <patternFill patternType="solid">
        <fgColor indexed="42"/>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4" fillId="0" borderId="0"/>
    <xf numFmtId="0" fontId="27" fillId="0" borderId="0" applyNumberFormat="0" applyFill="0" applyBorder="0" applyAlignment="0" applyProtection="0"/>
  </cellStyleXfs>
  <cellXfs count="222">
    <xf numFmtId="0" fontId="0" fillId="0" borderId="0" xfId="0"/>
    <xf numFmtId="0" fontId="1" fillId="0" borderId="0" xfId="0" applyFont="1" applyAlignment="1">
      <alignment horizontal="center"/>
    </xf>
    <xf numFmtId="0" fontId="1" fillId="0" borderId="0" xfId="0" applyFont="1" applyProtection="1">
      <protection hidden="1"/>
    </xf>
    <xf numFmtId="0" fontId="0" fillId="0" borderId="0" xfId="0" applyProtection="1">
      <protection hidden="1"/>
    </xf>
    <xf numFmtId="0" fontId="0" fillId="0" borderId="0" xfId="0" applyAlignment="1">
      <alignment horizontal="left" vertical="center" wrapText="1" indent="1"/>
    </xf>
    <xf numFmtId="0" fontId="5" fillId="0" borderId="0" xfId="0" applyFont="1" applyAlignment="1" applyProtection="1">
      <alignment horizontal="right" vertical="center"/>
      <protection hidden="1"/>
    </xf>
    <xf numFmtId="49" fontId="5" fillId="2" borderId="1" xfId="0" applyNumberFormat="1"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xf>
    <xf numFmtId="0" fontId="1" fillId="0" borderId="4" xfId="0" applyFont="1" applyFill="1" applyBorder="1" applyAlignment="1" applyProtection="1">
      <alignment horizontal="left" vertical="top" indent="1"/>
      <protection locked="0"/>
    </xf>
    <xf numFmtId="0" fontId="2" fillId="0" borderId="4" xfId="0" applyFont="1" applyFill="1" applyBorder="1" applyAlignment="1" applyProtection="1">
      <alignment horizontal="left" vertical="top" indent="1"/>
      <protection locked="0"/>
    </xf>
    <xf numFmtId="0" fontId="1" fillId="0" borderId="1" xfId="0" applyFont="1" applyFill="1" applyBorder="1" applyAlignment="1" applyProtection="1">
      <alignment horizontal="left" vertical="top" indent="1"/>
      <protection locked="0"/>
    </xf>
    <xf numFmtId="0" fontId="0" fillId="0" borderId="0" xfId="0" applyProtection="1"/>
    <xf numFmtId="49" fontId="0" fillId="0" borderId="0" xfId="0" applyNumberFormat="1" applyAlignment="1" applyProtection="1">
      <alignment horizontal="center" vertical="center" wrapText="1"/>
    </xf>
    <xf numFmtId="0" fontId="12" fillId="8" borderId="1" xfId="0" applyFont="1" applyFill="1" applyBorder="1" applyAlignment="1" applyProtection="1">
      <alignment vertical="center" wrapText="1"/>
    </xf>
    <xf numFmtId="0" fontId="5" fillId="0" borderId="0" xfId="0" applyFont="1" applyAlignment="1" applyProtection="1">
      <alignment horizontal="center"/>
      <protection hidden="1"/>
    </xf>
    <xf numFmtId="49" fontId="4" fillId="2" borderId="2" xfId="0" applyNumberFormat="1" applyFont="1" applyFill="1" applyBorder="1" applyAlignment="1" applyProtection="1">
      <alignment horizontal="center" vertical="top" wrapText="1"/>
      <protection hidden="1"/>
    </xf>
    <xf numFmtId="0" fontId="0" fillId="0" borderId="0" xfId="0" applyAlignment="1">
      <alignment horizontal="center"/>
    </xf>
    <xf numFmtId="0" fontId="13" fillId="0" borderId="0" xfId="0" applyFont="1" applyAlignment="1">
      <alignment horizontal="center" vertical="center"/>
    </xf>
    <xf numFmtId="0" fontId="15" fillId="0" borderId="0" xfId="0" applyFont="1" applyAlignment="1">
      <alignment horizontal="center"/>
    </xf>
    <xf numFmtId="0" fontId="16" fillId="0" borderId="0" xfId="0" applyFont="1" applyAlignment="1">
      <alignment horizontal="center"/>
    </xf>
    <xf numFmtId="0" fontId="5" fillId="3" borderId="5" xfId="0" applyFont="1" applyFill="1" applyBorder="1" applyAlignment="1">
      <alignment horizontal="left" vertical="top" wrapText="1" indent="1"/>
    </xf>
    <xf numFmtId="0" fontId="0" fillId="0" borderId="0" xfId="0" applyAlignment="1">
      <alignment horizontal="left" vertical="top" indent="1"/>
    </xf>
    <xf numFmtId="0" fontId="5" fillId="12" borderId="5" xfId="0" applyFont="1" applyFill="1" applyBorder="1" applyAlignment="1">
      <alignment horizontal="center" wrapText="1"/>
    </xf>
    <xf numFmtId="0" fontId="5" fillId="3" borderId="5" xfId="0" applyFont="1" applyFill="1" applyBorder="1" applyAlignment="1">
      <alignment horizontal="center" wrapText="1"/>
    </xf>
    <xf numFmtId="0" fontId="0" fillId="0" borderId="0" xfId="0" applyAlignment="1">
      <alignment horizontal="left" vertical="top"/>
    </xf>
    <xf numFmtId="0" fontId="0" fillId="0" borderId="0" xfId="0" applyAlignment="1">
      <alignment horizontal="center" vertical="center"/>
    </xf>
    <xf numFmtId="0" fontId="4" fillId="0" borderId="0" xfId="0" applyFont="1"/>
    <xf numFmtId="0" fontId="4" fillId="11" borderId="4" xfId="0" applyFont="1" applyFill="1" applyBorder="1" applyAlignment="1" applyProtection="1">
      <alignment horizontal="center"/>
      <protection hidden="1"/>
    </xf>
    <xf numFmtId="1" fontId="5" fillId="4" borderId="4" xfId="0" applyNumberFormat="1" applyFont="1" applyFill="1" applyBorder="1" applyAlignment="1" applyProtection="1">
      <alignment horizontal="center"/>
      <protection hidden="1"/>
    </xf>
    <xf numFmtId="0" fontId="4" fillId="7" borderId="4" xfId="0" applyFont="1" applyFill="1" applyBorder="1" applyAlignment="1" applyProtection="1">
      <alignment horizontal="center" vertical="center"/>
      <protection hidden="1"/>
    </xf>
    <xf numFmtId="0" fontId="4" fillId="11" borderId="1" xfId="0" applyFont="1" applyFill="1" applyBorder="1" applyAlignment="1" applyProtection="1">
      <alignment horizontal="left" vertical="center" indent="1"/>
      <protection hidden="1"/>
    </xf>
    <xf numFmtId="164" fontId="4" fillId="11" borderId="1" xfId="0" applyNumberFormat="1" applyFont="1" applyFill="1" applyBorder="1" applyAlignment="1" applyProtection="1">
      <alignment horizontal="center"/>
      <protection hidden="1"/>
    </xf>
    <xf numFmtId="166" fontId="4" fillId="11" borderId="1" xfId="0" applyNumberFormat="1" applyFont="1" applyFill="1" applyBorder="1" applyAlignment="1" applyProtection="1">
      <alignment horizontal="center" vertical="center"/>
      <protection hidden="1"/>
    </xf>
    <xf numFmtId="49" fontId="4" fillId="11" borderId="1" xfId="0" applyNumberFormat="1" applyFont="1" applyFill="1" applyBorder="1" applyAlignment="1" applyProtection="1">
      <alignment horizontal="left" vertical="center" indent="1"/>
      <protection hidden="1"/>
    </xf>
    <xf numFmtId="0" fontId="4" fillId="0" borderId="0" xfId="0" applyFont="1" applyAlignment="1" applyProtection="1">
      <alignment horizontal="center"/>
      <protection hidden="1"/>
    </xf>
    <xf numFmtId="0" fontId="5" fillId="5" borderId="1" xfId="0" applyFont="1" applyFill="1" applyBorder="1" applyAlignment="1" applyProtection="1">
      <alignment horizontal="center" vertical="center"/>
      <protection hidden="1"/>
    </xf>
    <xf numFmtId="0" fontId="4" fillId="0" borderId="0" xfId="0" applyFont="1" applyProtection="1">
      <protection hidden="1"/>
    </xf>
    <xf numFmtId="0" fontId="5" fillId="0" borderId="0" xfId="0" applyFont="1" applyAlignment="1" applyProtection="1">
      <alignment horizontal="center" vertical="center" wrapText="1"/>
      <protection hidden="1"/>
    </xf>
    <xf numFmtId="49" fontId="4" fillId="0" borderId="0" xfId="0" applyNumberFormat="1" applyFont="1" applyAlignment="1" applyProtection="1">
      <alignment horizontal="center" vertical="center"/>
      <protection hidden="1"/>
    </xf>
    <xf numFmtId="0" fontId="4" fillId="11" borderId="0" xfId="0" applyFont="1" applyFill="1" applyProtection="1">
      <protection hidden="1"/>
    </xf>
    <xf numFmtId="166" fontId="5" fillId="11" borderId="1" xfId="0" applyNumberFormat="1" applyFont="1" applyFill="1" applyBorder="1" applyAlignment="1" applyProtection="1">
      <alignment horizontal="center" vertical="center"/>
      <protection hidden="1"/>
    </xf>
    <xf numFmtId="0" fontId="4" fillId="11" borderId="1" xfId="0" applyFont="1" applyFill="1" applyBorder="1" applyAlignment="1" applyProtection="1">
      <alignment horizontal="center"/>
      <protection hidden="1"/>
    </xf>
    <xf numFmtId="0" fontId="4" fillId="11" borderId="3" xfId="0" applyFont="1" applyFill="1" applyBorder="1" applyAlignment="1" applyProtection="1">
      <alignment horizontal="center" vertical="center"/>
      <protection hidden="1"/>
    </xf>
    <xf numFmtId="0" fontId="4" fillId="0" borderId="0" xfId="0" applyFont="1" applyAlignment="1" applyProtection="1">
      <alignment horizontal="right"/>
      <protection hidden="1"/>
    </xf>
    <xf numFmtId="0" fontId="4" fillId="0" borderId="1" xfId="0" applyFont="1" applyFill="1" applyBorder="1" applyAlignment="1" applyProtection="1">
      <alignment horizontal="center"/>
      <protection locked="0"/>
    </xf>
    <xf numFmtId="0" fontId="5" fillId="11" borderId="4" xfId="0" applyFont="1" applyFill="1" applyBorder="1" applyAlignment="1" applyProtection="1">
      <alignment horizontal="center"/>
      <protection hidden="1"/>
    </xf>
    <xf numFmtId="0" fontId="4" fillId="11" borderId="3" xfId="0" applyFont="1" applyFill="1" applyBorder="1" applyAlignment="1" applyProtection="1">
      <alignment horizontal="center"/>
      <protection hidden="1"/>
    </xf>
    <xf numFmtId="0" fontId="4" fillId="4" borderId="3" xfId="0" applyFont="1" applyFill="1" applyBorder="1" applyAlignment="1" applyProtection="1">
      <alignment horizontal="center"/>
      <protection hidden="1"/>
    </xf>
    <xf numFmtId="0" fontId="4" fillId="7" borderId="3" xfId="0" applyFont="1" applyFill="1" applyBorder="1" applyAlignment="1" applyProtection="1">
      <alignment horizontal="center" vertical="center"/>
      <protection hidden="1"/>
    </xf>
    <xf numFmtId="0" fontId="4" fillId="0" borderId="1" xfId="0" applyFont="1" applyFill="1" applyBorder="1" applyAlignment="1" applyProtection="1">
      <alignment horizontal="center"/>
      <protection hidden="1"/>
    </xf>
    <xf numFmtId="167" fontId="5" fillId="0" borderId="1" xfId="0" applyNumberFormat="1" applyFont="1" applyFill="1" applyBorder="1" applyAlignment="1" applyProtection="1">
      <alignment horizontal="center"/>
      <protection locked="0"/>
    </xf>
    <xf numFmtId="0" fontId="4" fillId="0" borderId="0" xfId="0" applyFont="1" applyProtection="1"/>
    <xf numFmtId="0" fontId="5" fillId="0" borderId="0" xfId="0" applyFont="1" applyAlignment="1" applyProtection="1">
      <alignment horizontal="center"/>
    </xf>
    <xf numFmtId="0" fontId="5" fillId="2" borderId="1" xfId="0" applyFont="1" applyFill="1" applyBorder="1" applyAlignment="1" applyProtection="1">
      <alignment horizontal="center"/>
    </xf>
    <xf numFmtId="0" fontId="4" fillId="2" borderId="1" xfId="0" applyFont="1" applyFill="1" applyBorder="1" applyAlignment="1" applyProtection="1">
      <alignment horizontal="center"/>
    </xf>
    <xf numFmtId="168" fontId="5" fillId="11" borderId="1" xfId="0" applyNumberFormat="1" applyFont="1" applyFill="1" applyBorder="1" applyAlignment="1" applyProtection="1">
      <alignment horizontal="center"/>
    </xf>
    <xf numFmtId="3" fontId="5" fillId="11" borderId="1" xfId="0" applyNumberFormat="1" applyFont="1" applyFill="1" applyBorder="1" applyAlignment="1" applyProtection="1">
      <alignment horizontal="center"/>
    </xf>
    <xf numFmtId="3" fontId="4" fillId="2" borderId="1" xfId="0" applyNumberFormat="1" applyFont="1" applyFill="1" applyBorder="1" applyAlignment="1" applyProtection="1">
      <alignment horizontal="center"/>
    </xf>
    <xf numFmtId="167" fontId="5" fillId="11" borderId="1" xfId="0" applyNumberFormat="1" applyFont="1" applyFill="1" applyBorder="1" applyAlignment="1" applyProtection="1">
      <alignment horizontal="center"/>
    </xf>
    <xf numFmtId="0" fontId="4" fillId="11" borderId="1" xfId="0" applyFont="1" applyFill="1" applyBorder="1" applyAlignment="1" applyProtection="1">
      <alignment horizontal="right"/>
    </xf>
    <xf numFmtId="0" fontId="4" fillId="9" borderId="0" xfId="0" applyFont="1" applyFill="1" applyAlignment="1" applyProtection="1">
      <alignment horizontal="center"/>
    </xf>
    <xf numFmtId="0" fontId="4" fillId="11" borderId="1" xfId="0" applyFont="1" applyFill="1" applyBorder="1" applyAlignment="1" applyProtection="1">
      <alignment horizontal="center"/>
    </xf>
    <xf numFmtId="164" fontId="4" fillId="11" borderId="1" xfId="0" applyNumberFormat="1" applyFont="1" applyFill="1" applyBorder="1" applyAlignment="1" applyProtection="1">
      <alignment horizontal="center"/>
    </xf>
    <xf numFmtId="166" fontId="4" fillId="11" borderId="1" xfId="0" applyNumberFormat="1" applyFont="1" applyFill="1" applyBorder="1" applyAlignment="1" applyProtection="1">
      <alignment horizontal="center"/>
    </xf>
    <xf numFmtId="168" fontId="4" fillId="11" borderId="1" xfId="0" applyNumberFormat="1" applyFont="1" applyFill="1" applyBorder="1" applyAlignment="1" applyProtection="1">
      <alignment horizontal="center"/>
    </xf>
    <xf numFmtId="167" fontId="4" fillId="11" borderId="1" xfId="0" applyNumberFormat="1" applyFont="1" applyFill="1" applyBorder="1" applyAlignment="1" applyProtection="1">
      <alignment horizontal="center"/>
    </xf>
    <xf numFmtId="0" fontId="4" fillId="10" borderId="0" xfId="0" applyFont="1" applyFill="1" applyProtection="1"/>
    <xf numFmtId="3" fontId="5" fillId="0" borderId="0" xfId="0" applyNumberFormat="1" applyFont="1" applyAlignment="1" applyProtection="1">
      <alignment horizontal="center"/>
    </xf>
    <xf numFmtId="9" fontId="5" fillId="0" borderId="0" xfId="0" applyNumberFormat="1" applyFont="1" applyAlignment="1" applyProtection="1">
      <alignment horizontal="center"/>
    </xf>
    <xf numFmtId="167" fontId="5" fillId="0" borderId="0" xfId="0" applyNumberFormat="1" applyFont="1" applyAlignment="1" applyProtection="1">
      <alignment horizontal="center"/>
    </xf>
    <xf numFmtId="0" fontId="4" fillId="0" borderId="0" xfId="0" applyFont="1" applyAlignment="1" applyProtection="1">
      <alignment horizontal="center"/>
    </xf>
    <xf numFmtId="0" fontId="5" fillId="0" borderId="0" xfId="0" applyFont="1" applyAlignment="1">
      <alignment horizontal="right"/>
    </xf>
    <xf numFmtId="15" fontId="21" fillId="0" borderId="1" xfId="0" applyNumberFormat="1" applyFont="1" applyFill="1" applyBorder="1" applyAlignment="1" applyProtection="1">
      <alignment horizontal="center"/>
    </xf>
    <xf numFmtId="0" fontId="21" fillId="0" borderId="1" xfId="0" applyFont="1" applyFill="1" applyBorder="1" applyAlignment="1" applyProtection="1">
      <alignment horizontal="center"/>
    </xf>
    <xf numFmtId="0" fontId="5" fillId="11" borderId="1" xfId="0" applyFont="1" applyFill="1" applyBorder="1" applyAlignment="1" applyProtection="1">
      <alignment horizontal="center"/>
    </xf>
    <xf numFmtId="0" fontId="4" fillId="11" borderId="6" xfId="0" applyFont="1" applyFill="1" applyBorder="1" applyProtection="1"/>
    <xf numFmtId="0" fontId="4" fillId="11" borderId="7" xfId="0" applyFont="1" applyFill="1" applyBorder="1" applyProtection="1"/>
    <xf numFmtId="0" fontId="21" fillId="11" borderId="7" xfId="0" applyFont="1" applyFill="1" applyBorder="1" applyAlignment="1" applyProtection="1">
      <alignment horizontal="right"/>
    </xf>
    <xf numFmtId="0" fontId="4" fillId="11" borderId="8" xfId="0" applyFont="1" applyFill="1" applyBorder="1" applyProtection="1"/>
    <xf numFmtId="0" fontId="20" fillId="11" borderId="9" xfId="0" applyFont="1" applyFill="1" applyBorder="1" applyProtection="1"/>
    <xf numFmtId="0" fontId="4" fillId="11" borderId="0" xfId="0" applyFont="1" applyFill="1" applyBorder="1" applyProtection="1"/>
    <xf numFmtId="0" fontId="4" fillId="11" borderId="0" xfId="0" applyFont="1" applyFill="1" applyBorder="1" applyAlignment="1" applyProtection="1">
      <alignment horizontal="right"/>
    </xf>
    <xf numFmtId="0" fontId="21" fillId="11" borderId="0" xfId="0" applyFont="1" applyFill="1" applyBorder="1" applyAlignment="1" applyProtection="1">
      <alignment horizontal="right"/>
    </xf>
    <xf numFmtId="0" fontId="4" fillId="11" borderId="10" xfId="0" applyFont="1" applyFill="1" applyBorder="1" applyProtection="1"/>
    <xf numFmtId="0" fontId="5" fillId="11" borderId="11" xfId="0" applyFont="1" applyFill="1" applyBorder="1" applyAlignment="1" applyProtection="1">
      <alignment horizontal="center"/>
    </xf>
    <xf numFmtId="0" fontId="4" fillId="11" borderId="12" xfId="0" applyFont="1" applyFill="1" applyBorder="1" applyProtection="1"/>
    <xf numFmtId="0" fontId="4" fillId="11" borderId="12" xfId="0" applyFont="1" applyFill="1" applyBorder="1" applyAlignment="1" applyProtection="1">
      <alignment horizontal="right"/>
    </xf>
    <xf numFmtId="0" fontId="4" fillId="11" borderId="13" xfId="0" applyFont="1" applyFill="1" applyBorder="1" applyProtection="1"/>
    <xf numFmtId="0" fontId="19" fillId="11" borderId="9" xfId="0" applyFont="1" applyFill="1" applyBorder="1" applyAlignment="1" applyProtection="1">
      <alignment horizontal="center"/>
    </xf>
    <xf numFmtId="0" fontId="22" fillId="0" borderId="4" xfId="0" applyFont="1" applyFill="1" applyBorder="1" applyAlignment="1" applyProtection="1">
      <alignment horizontal="center"/>
      <protection locked="0"/>
    </xf>
    <xf numFmtId="0" fontId="22" fillId="0" borderId="1" xfId="0" applyFont="1" applyFill="1" applyBorder="1" applyAlignment="1" applyProtection="1">
      <alignment horizontal="center"/>
      <protection locked="0"/>
    </xf>
    <xf numFmtId="0" fontId="9" fillId="6" borderId="3" xfId="0" applyFont="1" applyFill="1" applyBorder="1" applyAlignment="1" applyProtection="1">
      <alignment horizontal="center"/>
    </xf>
    <xf numFmtId="0" fontId="22" fillId="0" borderId="0" xfId="0" applyFont="1" applyAlignment="1" applyProtection="1">
      <alignment horizontal="left" vertical="top" wrapText="1"/>
    </xf>
    <xf numFmtId="168" fontId="0" fillId="0" borderId="0" xfId="0" applyNumberFormat="1" applyProtection="1">
      <protection hidden="1"/>
    </xf>
    <xf numFmtId="0" fontId="23" fillId="6" borderId="1" xfId="0" applyFont="1" applyFill="1" applyBorder="1" applyAlignment="1">
      <alignment horizontal="center"/>
    </xf>
    <xf numFmtId="0" fontId="21" fillId="0" borderId="0" xfId="0" applyFont="1" applyAlignment="1" applyProtection="1">
      <alignment horizontal="left"/>
      <protection hidden="1"/>
    </xf>
    <xf numFmtId="168" fontId="1" fillId="0" borderId="0" xfId="0" applyNumberFormat="1" applyFont="1" applyProtection="1">
      <protection hidden="1"/>
    </xf>
    <xf numFmtId="0" fontId="2" fillId="0" borderId="0" xfId="0" applyFont="1" applyAlignment="1" applyProtection="1">
      <alignment horizontal="right" vertical="center"/>
      <protection hidden="1"/>
    </xf>
    <xf numFmtId="0" fontId="1" fillId="5" borderId="1" xfId="0" applyFont="1" applyFill="1" applyBorder="1" applyAlignment="1" applyProtection="1">
      <alignment horizontal="left" vertical="top" wrapText="1" indent="1"/>
      <protection locked="0"/>
    </xf>
    <xf numFmtId="0" fontId="1" fillId="0" borderId="0" xfId="0" applyFont="1" applyAlignment="1" applyProtection="1">
      <alignment horizontal="left" vertical="top" wrapText="1" indent="1"/>
      <protection hidden="1"/>
    </xf>
    <xf numFmtId="0" fontId="0" fillId="0" borderId="4" xfId="0" applyBorder="1" applyProtection="1">
      <protection hidden="1"/>
    </xf>
    <xf numFmtId="0" fontId="2" fillId="0" borderId="0" xfId="0" applyFont="1" applyProtection="1">
      <protection hidden="1"/>
    </xf>
    <xf numFmtId="0" fontId="8" fillId="6" borderId="1" xfId="0" applyFont="1" applyFill="1" applyBorder="1" applyAlignment="1">
      <alignment horizontal="center"/>
    </xf>
    <xf numFmtId="0" fontId="2" fillId="0" borderId="0" xfId="0" applyFont="1" applyAlignment="1" applyProtection="1">
      <alignment horizontal="center"/>
      <protection hidden="1"/>
    </xf>
    <xf numFmtId="0" fontId="2" fillId="0" borderId="0" xfId="0" applyFont="1" applyAlignment="1" applyProtection="1">
      <alignment horizontal="left"/>
      <protection hidden="1"/>
    </xf>
    <xf numFmtId="0" fontId="8" fillId="6" borderId="1" xfId="0" applyFont="1" applyFill="1" applyBorder="1" applyAlignment="1">
      <alignment horizontal="right"/>
    </xf>
    <xf numFmtId="0" fontId="2" fillId="0" borderId="1" xfId="0" applyFont="1" applyBorder="1" applyAlignment="1" applyProtection="1">
      <alignment horizontal="left" vertical="center" indent="1"/>
      <protection locked="0"/>
    </xf>
    <xf numFmtId="0" fontId="10" fillId="6" borderId="1" xfId="0" applyFont="1" applyFill="1" applyBorder="1" applyAlignment="1">
      <alignment horizontal="left" vertical="center" indent="1"/>
    </xf>
    <xf numFmtId="0" fontId="1" fillId="0" borderId="0" xfId="0" applyFont="1" applyAlignment="1" applyProtection="1">
      <alignment horizontal="right"/>
      <protection hidden="1"/>
    </xf>
    <xf numFmtId="15" fontId="1" fillId="13" borderId="0" xfId="0" applyNumberFormat="1" applyFont="1" applyFill="1" applyAlignment="1" applyProtection="1">
      <alignment horizontal="center"/>
      <protection locked="0"/>
    </xf>
    <xf numFmtId="0" fontId="1" fillId="0" borderId="1" xfId="0" applyFont="1" applyBorder="1" applyAlignment="1" applyProtection="1">
      <alignment horizontal="left" vertical="center" indent="1"/>
      <protection locked="0"/>
    </xf>
    <xf numFmtId="0" fontId="11" fillId="6" borderId="1" xfId="0" applyFont="1" applyFill="1" applyBorder="1" applyAlignment="1">
      <alignment horizontal="center"/>
    </xf>
    <xf numFmtId="168" fontId="2" fillId="0" borderId="6" xfId="0" applyNumberFormat="1" applyFont="1" applyBorder="1" applyAlignment="1" applyProtection="1">
      <alignment horizontal="left" indent="3"/>
      <protection hidden="1"/>
    </xf>
    <xf numFmtId="168" fontId="1" fillId="0" borderId="7" xfId="0" applyNumberFormat="1" applyFont="1" applyBorder="1" applyProtection="1">
      <protection hidden="1"/>
    </xf>
    <xf numFmtId="0" fontId="1" fillId="0" borderId="7" xfId="0" applyFont="1" applyBorder="1" applyProtection="1">
      <protection hidden="1"/>
    </xf>
    <xf numFmtId="9" fontId="2" fillId="0" borderId="1" xfId="0" applyNumberFormat="1" applyFont="1" applyBorder="1" applyAlignment="1" applyProtection="1">
      <alignment horizontal="center"/>
      <protection locked="0"/>
    </xf>
    <xf numFmtId="0" fontId="10" fillId="6" borderId="3" xfId="0" applyFont="1" applyFill="1" applyBorder="1" applyAlignment="1">
      <alignment horizontal="left" vertical="center" indent="1"/>
    </xf>
    <xf numFmtId="0" fontId="8" fillId="6" borderId="3" xfId="0" applyFont="1" applyFill="1" applyBorder="1" applyAlignment="1">
      <alignment horizontal="left"/>
    </xf>
    <xf numFmtId="0" fontId="1" fillId="0" borderId="3" xfId="0" applyFont="1" applyBorder="1" applyAlignment="1" applyProtection="1">
      <alignment horizontal="left" vertical="center" indent="1"/>
      <protection locked="0"/>
    </xf>
    <xf numFmtId="0" fontId="1" fillId="13" borderId="6" xfId="0" applyFont="1" applyFill="1" applyBorder="1" applyAlignment="1" applyProtection="1">
      <alignment horizontal="center"/>
      <protection locked="0"/>
    </xf>
    <xf numFmtId="0" fontId="1" fillId="13" borderId="7" xfId="0" applyFont="1" applyFill="1" applyBorder="1" applyAlignment="1" applyProtection="1">
      <alignment horizontal="center"/>
      <protection locked="0"/>
    </xf>
    <xf numFmtId="0" fontId="1" fillId="13" borderId="8" xfId="0" applyFont="1" applyFill="1" applyBorder="1" applyAlignment="1" applyProtection="1">
      <alignment horizontal="center"/>
      <protection locked="0"/>
    </xf>
    <xf numFmtId="15" fontId="1" fillId="0" borderId="1" xfId="0" applyNumberFormat="1" applyFont="1" applyBorder="1" applyProtection="1">
      <protection locked="0"/>
    </xf>
    <xf numFmtId="0" fontId="1" fillId="13" borderId="11" xfId="0" applyFont="1" applyFill="1" applyBorder="1" applyAlignment="1" applyProtection="1">
      <alignment horizontal="center"/>
      <protection locked="0"/>
    </xf>
    <xf numFmtId="0" fontId="1" fillId="13" borderId="12" xfId="0" applyFont="1" applyFill="1" applyBorder="1" applyAlignment="1" applyProtection="1">
      <alignment horizontal="center"/>
      <protection locked="0"/>
    </xf>
    <xf numFmtId="0" fontId="1" fillId="13" borderId="13" xfId="0" applyFont="1" applyFill="1" applyBorder="1" applyAlignment="1" applyProtection="1">
      <alignment horizontal="center"/>
      <protection locked="0"/>
    </xf>
    <xf numFmtId="0" fontId="1" fillId="13" borderId="14" xfId="0" applyFont="1" applyFill="1" applyBorder="1" applyAlignment="1" applyProtection="1">
      <alignment horizontal="center"/>
      <protection locked="0"/>
    </xf>
    <xf numFmtId="0" fontId="1" fillId="13" borderId="15" xfId="0" applyFont="1" applyFill="1" applyBorder="1" applyAlignment="1" applyProtection="1">
      <alignment horizontal="center"/>
      <protection locked="0"/>
    </xf>
    <xf numFmtId="0" fontId="10" fillId="6" borderId="1" xfId="0" applyFont="1" applyFill="1" applyBorder="1" applyAlignment="1">
      <alignment horizontal="center"/>
    </xf>
    <xf numFmtId="167" fontId="2" fillId="0" borderId="0" xfId="0" applyNumberFormat="1" applyFont="1" applyAlignment="1" applyProtection="1">
      <alignment horizontal="center"/>
      <protection hidden="1"/>
    </xf>
    <xf numFmtId="0" fontId="10" fillId="6" borderId="3" xfId="0" applyFont="1" applyFill="1" applyBorder="1" applyAlignment="1">
      <alignment horizontal="right" vertical="center"/>
    </xf>
    <xf numFmtId="164" fontId="2" fillId="5" borderId="1" xfId="0" applyNumberFormat="1" applyFont="1" applyFill="1" applyBorder="1" applyAlignment="1">
      <alignment horizontal="center"/>
    </xf>
    <xf numFmtId="0" fontId="2" fillId="5" borderId="1" xfId="0" applyFont="1" applyFill="1" applyBorder="1" applyAlignment="1">
      <alignment horizontal="center"/>
    </xf>
    <xf numFmtId="0" fontId="25" fillId="6" borderId="1" xfId="0" applyFont="1" applyFill="1" applyBorder="1" applyAlignment="1">
      <alignment horizontal="center"/>
    </xf>
    <xf numFmtId="167" fontId="1" fillId="13" borderId="0" xfId="0" applyNumberFormat="1" applyFont="1" applyFill="1" applyAlignment="1" applyProtection="1">
      <alignment horizontal="center"/>
      <protection locked="0"/>
    </xf>
    <xf numFmtId="0" fontId="1" fillId="13" borderId="16" xfId="0" applyFont="1" applyFill="1" applyBorder="1" applyAlignment="1" applyProtection="1">
      <alignment horizontal="center"/>
      <protection locked="0"/>
    </xf>
    <xf numFmtId="0" fontId="2" fillId="0" borderId="12" xfId="0" applyFont="1" applyBorder="1" applyAlignment="1" applyProtection="1">
      <alignment horizontal="center"/>
      <protection hidden="1"/>
    </xf>
    <xf numFmtId="0" fontId="11" fillId="6" borderId="3" xfId="0" applyFont="1" applyFill="1" applyBorder="1" applyAlignment="1">
      <alignment horizontal="center"/>
    </xf>
    <xf numFmtId="0" fontId="11" fillId="6" borderId="4" xfId="0" applyFont="1" applyFill="1" applyBorder="1" applyAlignment="1">
      <alignment horizontal="center"/>
    </xf>
    <xf numFmtId="0" fontId="1" fillId="0" borderId="0" xfId="0" applyFont="1" applyAlignment="1" applyProtection="1">
      <alignment horizontal="center"/>
      <protection hidden="1"/>
    </xf>
    <xf numFmtId="0" fontId="3" fillId="0" borderId="0" xfId="0" applyFont="1" applyAlignment="1" applyProtection="1">
      <alignment horizontal="center"/>
      <protection hidden="1"/>
    </xf>
    <xf numFmtId="168" fontId="3" fillId="0" borderId="0" xfId="0" applyNumberFormat="1" applyFont="1" applyAlignment="1" applyProtection="1">
      <alignment horizontal="center"/>
      <protection hidden="1"/>
    </xf>
    <xf numFmtId="0" fontId="1" fillId="0" borderId="1" xfId="0" applyFont="1" applyBorder="1" applyAlignment="1">
      <alignment horizontal="center"/>
    </xf>
    <xf numFmtId="2" fontId="26" fillId="8" borderId="1" xfId="0" applyNumberFormat="1" applyFont="1" applyFill="1" applyBorder="1" applyAlignment="1" applyProtection="1">
      <alignment horizontal="center"/>
      <protection hidden="1"/>
    </xf>
    <xf numFmtId="168" fontId="26" fillId="0" borderId="1" xfId="0" applyNumberFormat="1" applyFont="1" applyBorder="1" applyAlignment="1" applyProtection="1">
      <alignment horizontal="center"/>
      <protection locked="0"/>
    </xf>
    <xf numFmtId="0" fontId="1" fillId="13" borderId="1" xfId="0" applyFont="1" applyFill="1" applyBorder="1" applyAlignment="1" applyProtection="1">
      <alignment horizontal="left" vertical="center" indent="1"/>
      <protection locked="0"/>
    </xf>
    <xf numFmtId="0" fontId="1" fillId="13" borderId="1" xfId="0" applyFont="1" applyFill="1" applyBorder="1" applyAlignment="1" applyProtection="1">
      <alignment horizontal="center"/>
      <protection locked="0"/>
    </xf>
    <xf numFmtId="168" fontId="1" fillId="13" borderId="1" xfId="0" applyNumberFormat="1" applyFont="1" applyFill="1" applyBorder="1" applyAlignment="1" applyProtection="1">
      <alignment horizontal="center"/>
      <protection locked="0"/>
    </xf>
    <xf numFmtId="167" fontId="1" fillId="0" borderId="1" xfId="0" applyNumberFormat="1" applyFont="1" applyBorder="1" applyAlignment="1" applyProtection="1">
      <alignment horizontal="center"/>
      <protection hidden="1"/>
    </xf>
    <xf numFmtId="9" fontId="2" fillId="13" borderId="1" xfId="0" applyNumberFormat="1" applyFont="1" applyFill="1" applyBorder="1" applyAlignment="1" applyProtection="1">
      <alignment horizontal="center"/>
      <protection locked="0"/>
    </xf>
    <xf numFmtId="15" fontId="1" fillId="13" borderId="1" xfId="0" applyNumberFormat="1" applyFont="1" applyFill="1" applyBorder="1" applyAlignment="1" applyProtection="1">
      <alignment horizontal="right"/>
      <protection locked="0"/>
    </xf>
    <xf numFmtId="9" fontId="1" fillId="0" borderId="1" xfId="0" applyNumberFormat="1" applyFont="1" applyBorder="1" applyAlignment="1" applyProtection="1">
      <alignment horizontal="center"/>
      <protection hidden="1"/>
    </xf>
    <xf numFmtId="167" fontId="1" fillId="0" borderId="1" xfId="0" applyNumberFormat="1" applyFont="1" applyBorder="1" applyProtection="1">
      <protection hidden="1"/>
    </xf>
    <xf numFmtId="0" fontId="2" fillId="13" borderId="1" xfId="0" applyFont="1" applyFill="1" applyBorder="1" applyAlignment="1" applyProtection="1">
      <alignment horizontal="left" vertical="center" indent="1"/>
      <protection locked="0"/>
    </xf>
    <xf numFmtId="0" fontId="1" fillId="0" borderId="1" xfId="0" applyFont="1" applyBorder="1" applyAlignment="1" applyProtection="1">
      <alignment horizontal="center"/>
      <protection locked="0"/>
    </xf>
    <xf numFmtId="0" fontId="1" fillId="0" borderId="1" xfId="0" applyFont="1" applyBorder="1" applyAlignment="1" applyProtection="1">
      <alignment horizontal="left" indent="1"/>
      <protection locked="0"/>
    </xf>
    <xf numFmtId="0" fontId="2" fillId="0" borderId="0" xfId="0" applyFont="1" applyAlignment="1" applyProtection="1">
      <alignment horizontal="right"/>
      <protection hidden="1"/>
    </xf>
    <xf numFmtId="168" fontId="2" fillId="0" borderId="0" xfId="0" applyNumberFormat="1" applyFont="1" applyProtection="1">
      <protection hidden="1"/>
    </xf>
    <xf numFmtId="9" fontId="2" fillId="0" borderId="0" xfId="0" applyNumberFormat="1" applyFont="1" applyAlignment="1" applyProtection="1">
      <alignment horizontal="center"/>
      <protection hidden="1"/>
    </xf>
    <xf numFmtId="10" fontId="1" fillId="0" borderId="0" xfId="0" applyNumberFormat="1" applyFont="1" applyProtection="1">
      <protection hidden="1"/>
    </xf>
    <xf numFmtId="0" fontId="1" fillId="0" borderId="1" xfId="0" applyFont="1" applyBorder="1" applyProtection="1">
      <protection locked="0"/>
    </xf>
    <xf numFmtId="0" fontId="1" fillId="0" borderId="1" xfId="0" applyFont="1" applyBorder="1" applyAlignment="1" applyProtection="1">
      <alignment horizontal="right"/>
      <protection hidden="1"/>
    </xf>
    <xf numFmtId="164" fontId="2" fillId="8" borderId="1" xfId="0" applyNumberFormat="1" applyFont="1" applyFill="1" applyBorder="1" applyAlignment="1" applyProtection="1">
      <alignment horizontal="center"/>
      <protection hidden="1"/>
    </xf>
    <xf numFmtId="168" fontId="26" fillId="0" borderId="1" xfId="0" applyNumberFormat="1" applyFont="1" applyBorder="1" applyAlignment="1" applyProtection="1">
      <alignment horizontal="center"/>
      <protection hidden="1"/>
    </xf>
    <xf numFmtId="0" fontId="11" fillId="6" borderId="1" xfId="0" applyFont="1" applyFill="1" applyBorder="1" applyAlignment="1" applyProtection="1">
      <alignment horizontal="center"/>
      <protection hidden="1"/>
    </xf>
    <xf numFmtId="0" fontId="26" fillId="0" borderId="0" xfId="0" applyFont="1" applyProtection="1">
      <protection hidden="1"/>
    </xf>
    <xf numFmtId="0" fontId="21" fillId="0" borderId="1"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protection locked="0"/>
    </xf>
    <xf numFmtId="0" fontId="4" fillId="0" borderId="4" xfId="0" applyFont="1" applyFill="1" applyBorder="1" applyAlignment="1" applyProtection="1">
      <alignment horizontal="left" indent="1"/>
      <protection locked="0"/>
    </xf>
    <xf numFmtId="0" fontId="4" fillId="0" borderId="4" xfId="0" applyFont="1" applyFill="1" applyBorder="1" applyAlignment="1" applyProtection="1">
      <alignment horizontal="left" vertical="top" indent="1"/>
      <protection locked="0"/>
    </xf>
    <xf numFmtId="0" fontId="5" fillId="0" borderId="4" xfId="0" applyFont="1" applyFill="1" applyBorder="1" applyAlignment="1" applyProtection="1">
      <alignment horizontal="left" vertical="top" indent="1"/>
      <protection locked="0"/>
    </xf>
    <xf numFmtId="0" fontId="4" fillId="0" borderId="1" xfId="0" applyFont="1" applyFill="1" applyBorder="1" applyAlignment="1" applyProtection="1">
      <alignment horizontal="left" vertical="top" indent="1"/>
      <protection locked="0"/>
    </xf>
    <xf numFmtId="0" fontId="1" fillId="14" borderId="1" xfId="0" applyFont="1" applyFill="1" applyBorder="1" applyAlignment="1">
      <alignment horizontal="center"/>
    </xf>
    <xf numFmtId="0" fontId="8" fillId="0" borderId="1" xfId="0" applyFont="1" applyFill="1" applyBorder="1" applyAlignment="1">
      <alignment horizontal="center"/>
    </xf>
    <xf numFmtId="164" fontId="4" fillId="0" borderId="4" xfId="0" applyNumberFormat="1" applyFont="1" applyBorder="1" applyAlignment="1" applyProtection="1">
      <alignment horizontal="center"/>
      <protection locked="0"/>
    </xf>
    <xf numFmtId="2" fontId="4" fillId="0" borderId="4" xfId="0" applyNumberFormat="1"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1" xfId="0" applyFont="1" applyBorder="1" applyAlignment="1" applyProtection="1">
      <alignment horizontal="center"/>
      <protection locked="0"/>
    </xf>
    <xf numFmtId="0" fontId="4" fillId="0" borderId="1" xfId="0" applyFont="1" applyBorder="1" applyProtection="1">
      <protection locked="0"/>
    </xf>
    <xf numFmtId="164" fontId="5" fillId="0" borderId="1" xfId="0" applyNumberFormat="1" applyFont="1" applyBorder="1" applyAlignment="1" applyProtection="1">
      <alignment horizontal="center"/>
      <protection hidden="1"/>
    </xf>
    <xf numFmtId="0" fontId="5" fillId="0" borderId="1" xfId="0" applyFont="1" applyBorder="1" applyAlignment="1" applyProtection="1">
      <alignment horizontal="center"/>
      <protection hidden="1"/>
    </xf>
    <xf numFmtId="0" fontId="8" fillId="0" borderId="7" xfId="0" applyFont="1" applyFill="1" applyBorder="1" applyAlignment="1">
      <alignment horizontal="center"/>
    </xf>
    <xf numFmtId="0" fontId="8" fillId="0" borderId="8" xfId="0" applyFont="1" applyFill="1" applyBorder="1" applyAlignment="1">
      <alignment horizontal="center"/>
    </xf>
    <xf numFmtId="0" fontId="8" fillId="0" borderId="0" xfId="0" applyFont="1" applyFill="1" applyBorder="1" applyAlignment="1">
      <alignment horizontal="center"/>
    </xf>
    <xf numFmtId="0" fontId="8" fillId="0" borderId="10" xfId="0" applyFont="1" applyFill="1" applyBorder="1" applyAlignment="1">
      <alignment horizontal="center"/>
    </xf>
    <xf numFmtId="0" fontId="8" fillId="6" borderId="14" xfId="0" applyFont="1" applyFill="1" applyBorder="1" applyAlignment="1">
      <alignment horizontal="right"/>
    </xf>
    <xf numFmtId="164" fontId="24" fillId="5" borderId="15" xfId="0" applyNumberFormat="1" applyFont="1" applyFill="1" applyBorder="1" applyAlignment="1">
      <alignment horizontal="center"/>
    </xf>
    <xf numFmtId="2" fontId="0" fillId="0" borderId="0" xfId="0" applyNumberFormat="1" applyProtection="1">
      <protection hidden="1"/>
    </xf>
    <xf numFmtId="2" fontId="8" fillId="0" borderId="6" xfId="0" applyNumberFormat="1" applyFont="1" applyFill="1" applyBorder="1" applyAlignment="1">
      <alignment horizontal="center"/>
    </xf>
    <xf numFmtId="2" fontId="8" fillId="0" borderId="9" xfId="0" applyNumberFormat="1" applyFont="1" applyFill="1" applyBorder="1" applyAlignment="1">
      <alignment horizontal="center"/>
    </xf>
    <xf numFmtId="2" fontId="8" fillId="0" borderId="0" xfId="0" applyNumberFormat="1" applyFont="1" applyFill="1" applyBorder="1" applyAlignment="1">
      <alignment horizontal="center"/>
    </xf>
    <xf numFmtId="2" fontId="2" fillId="5" borderId="1" xfId="0" applyNumberFormat="1" applyFont="1" applyFill="1" applyBorder="1" applyAlignment="1">
      <alignment horizontal="center"/>
    </xf>
    <xf numFmtId="2" fontId="11" fillId="6" borderId="1" xfId="0" applyNumberFormat="1" applyFont="1" applyFill="1" applyBorder="1" applyAlignment="1">
      <alignment horizontal="center"/>
    </xf>
    <xf numFmtId="2" fontId="4" fillId="0" borderId="4" xfId="0" applyNumberFormat="1" applyFont="1" applyFill="1" applyBorder="1" applyAlignment="1" applyProtection="1">
      <alignment horizontal="center"/>
      <protection locked="0"/>
    </xf>
    <xf numFmtId="2" fontId="5" fillId="0" borderId="1" xfId="0" applyNumberFormat="1" applyFont="1" applyBorder="1" applyAlignment="1" applyProtection="1">
      <alignment horizontal="center"/>
      <protection hidden="1"/>
    </xf>
    <xf numFmtId="2" fontId="11" fillId="6" borderId="1" xfId="0" applyNumberFormat="1" applyFont="1" applyFill="1" applyBorder="1" applyAlignment="1" applyProtection="1">
      <alignment horizontal="center"/>
      <protection hidden="1"/>
    </xf>
    <xf numFmtId="2" fontId="1" fillId="0" borderId="0" xfId="0" applyNumberFormat="1" applyFont="1" applyAlignment="1" applyProtection="1">
      <alignment horizontal="center"/>
      <protection hidden="1"/>
    </xf>
    <xf numFmtId="2" fontId="1" fillId="14" borderId="4" xfId="0" applyNumberFormat="1" applyFont="1" applyFill="1" applyBorder="1" applyAlignment="1">
      <alignment horizontal="center"/>
    </xf>
    <xf numFmtId="0" fontId="4" fillId="0" borderId="1" xfId="0" applyFont="1" applyBorder="1" applyAlignment="1">
      <alignment horizontal="left" indent="1"/>
    </xf>
    <xf numFmtId="0" fontId="0" fillId="0" borderId="1" xfId="0" applyBorder="1" applyAlignment="1">
      <alignment horizontal="left" indent="1"/>
    </xf>
    <xf numFmtId="0" fontId="4" fillId="0" borderId="1" xfId="0" applyFont="1" applyBorder="1" applyAlignment="1">
      <alignment horizontal="left" indent="2"/>
    </xf>
    <xf numFmtId="0" fontId="5" fillId="0" borderId="1" xfId="0" applyFont="1" applyBorder="1" applyAlignment="1">
      <alignment horizontal="center"/>
    </xf>
    <xf numFmtId="0" fontId="5" fillId="0" borderId="1" xfId="0" applyFont="1" applyBorder="1" applyAlignment="1">
      <alignment horizontal="left" indent="1"/>
    </xf>
    <xf numFmtId="0" fontId="0" fillId="0" borderId="1" xfId="0" applyBorder="1"/>
    <xf numFmtId="0" fontId="4" fillId="11" borderId="1" xfId="0" applyFont="1" applyFill="1" applyBorder="1" applyAlignment="1">
      <alignment horizontal="left" indent="1"/>
    </xf>
    <xf numFmtId="0" fontId="4" fillId="0" borderId="1" xfId="0" applyFont="1" applyBorder="1"/>
    <xf numFmtId="0" fontId="0" fillId="0" borderId="1" xfId="0" applyBorder="1" applyAlignment="1">
      <alignment horizontal="left" indent="2"/>
    </xf>
    <xf numFmtId="0" fontId="0" fillId="0" borderId="3" xfId="0" applyBorder="1"/>
    <xf numFmtId="0" fontId="0" fillId="0" borderId="2" xfId="0" applyBorder="1"/>
    <xf numFmtId="0" fontId="0" fillId="0" borderId="4" xfId="0" applyBorder="1"/>
    <xf numFmtId="0" fontId="22" fillId="0" borderId="0" xfId="0" applyFont="1" applyAlignment="1">
      <alignment horizontal="center"/>
    </xf>
    <xf numFmtId="0" fontId="21" fillId="0" borderId="0" xfId="0" applyFont="1"/>
    <xf numFmtId="0" fontId="4" fillId="0" borderId="3" xfId="0" applyFont="1" applyBorder="1"/>
    <xf numFmtId="0" fontId="4" fillId="0" borderId="2" xfId="0" applyFont="1" applyBorder="1"/>
    <xf numFmtId="2" fontId="27" fillId="0" borderId="4" xfId="2" applyNumberFormat="1" applyBorder="1" applyAlignment="1" applyProtection="1">
      <alignment horizontal="center"/>
      <protection locked="0"/>
    </xf>
    <xf numFmtId="0" fontId="0" fillId="0" borderId="0" xfId="0" applyAlignment="1">
      <alignment horizontal="left" vertical="center" indent="1"/>
    </xf>
    <xf numFmtId="0" fontId="4" fillId="0" borderId="0" xfId="1" applyAlignment="1">
      <alignment horizontal="left" vertical="top" indent="1"/>
    </xf>
    <xf numFmtId="165" fontId="4" fillId="0" borderId="0" xfId="1" applyNumberFormat="1" applyAlignment="1">
      <alignment horizontal="left" vertical="top" indent="1"/>
    </xf>
    <xf numFmtId="0" fontId="4" fillId="0" borderId="0" xfId="1" applyAlignment="1">
      <alignment horizontal="left" vertical="top" wrapText="1" indent="1"/>
    </xf>
    <xf numFmtId="165" fontId="0" fillId="0" borderId="0" xfId="0" applyNumberFormat="1" applyAlignment="1">
      <alignment horizontal="left" vertical="top" indent="1"/>
    </xf>
    <xf numFmtId="0" fontId="4" fillId="0" borderId="0" xfId="0" applyFont="1" applyAlignment="1">
      <alignment horizontal="left" vertical="top" wrapText="1" indent="1"/>
    </xf>
    <xf numFmtId="0" fontId="0" fillId="0" borderId="0" xfId="0" applyAlignment="1">
      <alignment horizontal="left" vertical="top" wrapText="1" indent="1"/>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1790700</xdr:colOff>
      <xdr:row>4</xdr:row>
      <xdr:rowOff>57150</xdr:rowOff>
    </xdr:from>
    <xdr:to>
      <xdr:col>4</xdr:col>
      <xdr:colOff>4267546</xdr:colOff>
      <xdr:row>18</xdr:row>
      <xdr:rowOff>105098</xdr:rowOff>
    </xdr:to>
    <xdr:pic>
      <xdr:nvPicPr>
        <xdr:cNvPr id="3" name="Picture 2">
          <a:extLst>
            <a:ext uri="{FF2B5EF4-FFF2-40B4-BE49-F238E27FC236}">
              <a16:creationId xmlns:a16="http://schemas.microsoft.com/office/drawing/2014/main" id="{DA332D85-AFD5-4325-9359-2551DC6948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29100" y="1428750"/>
          <a:ext cx="2476846" cy="23148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0</xdr:colOff>
      <xdr:row>3</xdr:row>
      <xdr:rowOff>171450</xdr:rowOff>
    </xdr:from>
    <xdr:to>
      <xdr:col>40</xdr:col>
      <xdr:colOff>237131</xdr:colOff>
      <xdr:row>31</xdr:row>
      <xdr:rowOff>145403</xdr:rowOff>
    </xdr:to>
    <xdr:pic>
      <xdr:nvPicPr>
        <xdr:cNvPr id="2" name="Picture 1">
          <a:extLst>
            <a:ext uri="{FF2B5EF4-FFF2-40B4-BE49-F238E27FC236}">
              <a16:creationId xmlns:a16="http://schemas.microsoft.com/office/drawing/2014/main" id="{77FE3CEE-CC36-48CD-B357-C381D4FCD82D}"/>
            </a:ext>
          </a:extLst>
        </xdr:cNvPr>
        <xdr:cNvPicPr>
          <a:picLocks noChangeAspect="1"/>
        </xdr:cNvPicPr>
      </xdr:nvPicPr>
      <xdr:blipFill>
        <a:blip xmlns:r="http://schemas.openxmlformats.org/officeDocument/2006/relationships" r:embed="rId1"/>
        <a:stretch>
          <a:fillRect/>
        </a:stretch>
      </xdr:blipFill>
      <xdr:spPr>
        <a:xfrm>
          <a:off x="31946850" y="1114425"/>
          <a:ext cx="5466356" cy="5180953"/>
        </a:xfrm>
        <a:prstGeom prst="rect">
          <a:avLst/>
        </a:prstGeom>
      </xdr:spPr>
    </xdr:pic>
    <xdr:clientData/>
  </xdr:twoCellAnchor>
  <xdr:twoCellAnchor>
    <xdr:from>
      <xdr:col>6</xdr:col>
      <xdr:colOff>38100</xdr:colOff>
      <xdr:row>4</xdr:row>
      <xdr:rowOff>9524</xdr:rowOff>
    </xdr:from>
    <xdr:to>
      <xdr:col>8</xdr:col>
      <xdr:colOff>381000</xdr:colOff>
      <xdr:row>8</xdr:row>
      <xdr:rowOff>142874</xdr:rowOff>
    </xdr:to>
    <xdr:sp macro="" textlink="">
      <xdr:nvSpPr>
        <xdr:cNvPr id="54" name="TextBox 53">
          <a:extLst>
            <a:ext uri="{FF2B5EF4-FFF2-40B4-BE49-F238E27FC236}">
              <a16:creationId xmlns:a16="http://schemas.microsoft.com/office/drawing/2014/main" id="{E1C2C73E-5767-479B-9420-1F4CB5379817}"/>
            </a:ext>
          </a:extLst>
        </xdr:cNvPr>
        <xdr:cNvSpPr txBox="1"/>
      </xdr:nvSpPr>
      <xdr:spPr>
        <a:xfrm>
          <a:off x="6848475" y="1085849"/>
          <a:ext cx="1228725" cy="86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u="sng">
              <a:latin typeface="Arial" panose="020B0604020202020204" pitchFamily="34" charset="0"/>
              <a:cs typeface="Arial" panose="020B0604020202020204" pitchFamily="34" charset="0"/>
            </a:rPr>
            <a:t>Working Hours</a:t>
          </a:r>
        </a:p>
        <a:p>
          <a:r>
            <a:rPr lang="en-US" sz="900">
              <a:latin typeface="Arial" panose="020B0604020202020204" pitchFamily="34" charset="0"/>
              <a:cs typeface="Arial" panose="020B0604020202020204" pitchFamily="34" charset="0"/>
            </a:rPr>
            <a:t>Hours/ week:</a:t>
          </a:r>
          <a:r>
            <a:rPr lang="en-US" sz="900" baseline="0">
              <a:latin typeface="Arial" panose="020B0604020202020204" pitchFamily="34" charset="0"/>
              <a:cs typeface="Arial" panose="020B0604020202020204" pitchFamily="34" charset="0"/>
            </a:rPr>
            <a:t> 40</a:t>
          </a:r>
        </a:p>
        <a:p>
          <a:r>
            <a:rPr lang="en-US" sz="900" baseline="0">
              <a:latin typeface="Arial" panose="020B0604020202020204" pitchFamily="34" charset="0"/>
              <a:cs typeface="Arial" panose="020B0604020202020204" pitchFamily="34" charset="0"/>
            </a:rPr>
            <a:t>Hours/month: 166.6</a:t>
          </a:r>
        </a:p>
        <a:p>
          <a:r>
            <a:rPr lang="en-US" sz="900" baseline="0">
              <a:latin typeface="Arial" panose="020B0604020202020204" pitchFamily="34" charset="0"/>
              <a:cs typeface="Arial" panose="020B0604020202020204" pitchFamily="34" charset="0"/>
            </a:rPr>
            <a:t>Hours 3 mo. = 500</a:t>
          </a:r>
        </a:p>
        <a:p>
          <a:r>
            <a:rPr lang="en-US" sz="900" baseline="0">
              <a:latin typeface="Arial" panose="020B0604020202020204" pitchFamily="34" charset="0"/>
              <a:cs typeface="Arial" panose="020B0604020202020204" pitchFamily="34" charset="0"/>
            </a:rPr>
            <a:t>Hours Year = 2000</a:t>
          </a:r>
        </a:p>
        <a:p>
          <a:endParaRPr lang="en-US" sz="9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2124075</xdr:colOff>
      <xdr:row>25</xdr:row>
      <xdr:rowOff>0</xdr:rowOff>
    </xdr:from>
    <xdr:to>
      <xdr:col>4</xdr:col>
      <xdr:colOff>2314575</xdr:colOff>
      <xdr:row>25</xdr:row>
      <xdr:rowOff>161925</xdr:rowOff>
    </xdr:to>
    <xdr:sp macro="" textlink="">
      <xdr:nvSpPr>
        <xdr:cNvPr id="2" name="Arrow: Down 1">
          <a:extLst>
            <a:ext uri="{FF2B5EF4-FFF2-40B4-BE49-F238E27FC236}">
              <a16:creationId xmlns:a16="http://schemas.microsoft.com/office/drawing/2014/main" id="{FC88A158-5676-4BD7-BA95-F5B57F699BA3}"/>
            </a:ext>
          </a:extLst>
        </xdr:cNvPr>
        <xdr:cNvSpPr/>
      </xdr:nvSpPr>
      <xdr:spPr bwMode="auto">
        <a:xfrm>
          <a:off x="13392150" y="5286375"/>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5</xdr:row>
      <xdr:rowOff>0</xdr:rowOff>
    </xdr:from>
    <xdr:to>
      <xdr:col>4</xdr:col>
      <xdr:colOff>2314575</xdr:colOff>
      <xdr:row>5</xdr:row>
      <xdr:rowOff>161925</xdr:rowOff>
    </xdr:to>
    <xdr:sp macro="" textlink="">
      <xdr:nvSpPr>
        <xdr:cNvPr id="3" name="Arrow: Down 2">
          <a:extLst>
            <a:ext uri="{FF2B5EF4-FFF2-40B4-BE49-F238E27FC236}">
              <a16:creationId xmlns:a16="http://schemas.microsoft.com/office/drawing/2014/main" id="{023181A6-F5F0-4825-A68F-CE7FE2108DCF}"/>
            </a:ext>
          </a:extLst>
        </xdr:cNvPr>
        <xdr:cNvSpPr/>
      </xdr:nvSpPr>
      <xdr:spPr bwMode="auto">
        <a:xfrm>
          <a:off x="13392150" y="1647825"/>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7</xdr:row>
      <xdr:rowOff>0</xdr:rowOff>
    </xdr:from>
    <xdr:to>
      <xdr:col>4</xdr:col>
      <xdr:colOff>2314575</xdr:colOff>
      <xdr:row>7</xdr:row>
      <xdr:rowOff>161925</xdr:rowOff>
    </xdr:to>
    <xdr:sp macro="" textlink="">
      <xdr:nvSpPr>
        <xdr:cNvPr id="4" name="Arrow: Down 3">
          <a:extLst>
            <a:ext uri="{FF2B5EF4-FFF2-40B4-BE49-F238E27FC236}">
              <a16:creationId xmlns:a16="http://schemas.microsoft.com/office/drawing/2014/main" id="{0003BA6D-3CE4-4669-85A9-AB95042CF6BE}"/>
            </a:ext>
          </a:extLst>
        </xdr:cNvPr>
        <xdr:cNvSpPr/>
      </xdr:nvSpPr>
      <xdr:spPr bwMode="auto">
        <a:xfrm>
          <a:off x="13392150" y="1971675"/>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9</xdr:row>
      <xdr:rowOff>0</xdr:rowOff>
    </xdr:from>
    <xdr:to>
      <xdr:col>4</xdr:col>
      <xdr:colOff>2314575</xdr:colOff>
      <xdr:row>9</xdr:row>
      <xdr:rowOff>161925</xdr:rowOff>
    </xdr:to>
    <xdr:sp macro="" textlink="">
      <xdr:nvSpPr>
        <xdr:cNvPr id="5" name="Arrow: Down 4">
          <a:extLst>
            <a:ext uri="{FF2B5EF4-FFF2-40B4-BE49-F238E27FC236}">
              <a16:creationId xmlns:a16="http://schemas.microsoft.com/office/drawing/2014/main" id="{444658EA-0102-4CC1-8BF0-B679FC700734}"/>
            </a:ext>
          </a:extLst>
        </xdr:cNvPr>
        <xdr:cNvSpPr/>
      </xdr:nvSpPr>
      <xdr:spPr bwMode="auto">
        <a:xfrm>
          <a:off x="13392150" y="2295525"/>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11</xdr:row>
      <xdr:rowOff>0</xdr:rowOff>
    </xdr:from>
    <xdr:to>
      <xdr:col>4</xdr:col>
      <xdr:colOff>2314575</xdr:colOff>
      <xdr:row>11</xdr:row>
      <xdr:rowOff>161925</xdr:rowOff>
    </xdr:to>
    <xdr:sp macro="" textlink="">
      <xdr:nvSpPr>
        <xdr:cNvPr id="6" name="Arrow: Down 5">
          <a:extLst>
            <a:ext uri="{FF2B5EF4-FFF2-40B4-BE49-F238E27FC236}">
              <a16:creationId xmlns:a16="http://schemas.microsoft.com/office/drawing/2014/main" id="{D6E8E4AC-D1FD-48FA-98AD-79FBAC6B7F08}"/>
            </a:ext>
          </a:extLst>
        </xdr:cNvPr>
        <xdr:cNvSpPr/>
      </xdr:nvSpPr>
      <xdr:spPr bwMode="auto">
        <a:xfrm>
          <a:off x="13392150" y="2619375"/>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13</xdr:row>
      <xdr:rowOff>0</xdr:rowOff>
    </xdr:from>
    <xdr:to>
      <xdr:col>4</xdr:col>
      <xdr:colOff>2314575</xdr:colOff>
      <xdr:row>13</xdr:row>
      <xdr:rowOff>161925</xdr:rowOff>
    </xdr:to>
    <xdr:sp macro="" textlink="">
      <xdr:nvSpPr>
        <xdr:cNvPr id="7" name="Arrow: Down 6">
          <a:extLst>
            <a:ext uri="{FF2B5EF4-FFF2-40B4-BE49-F238E27FC236}">
              <a16:creationId xmlns:a16="http://schemas.microsoft.com/office/drawing/2014/main" id="{3BE12724-7D29-4EBA-8A19-4FB9EF527A3B}"/>
            </a:ext>
          </a:extLst>
        </xdr:cNvPr>
        <xdr:cNvSpPr/>
      </xdr:nvSpPr>
      <xdr:spPr bwMode="auto">
        <a:xfrm>
          <a:off x="13392150" y="3000375"/>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15</xdr:row>
      <xdr:rowOff>0</xdr:rowOff>
    </xdr:from>
    <xdr:to>
      <xdr:col>4</xdr:col>
      <xdr:colOff>2314575</xdr:colOff>
      <xdr:row>15</xdr:row>
      <xdr:rowOff>161925</xdr:rowOff>
    </xdr:to>
    <xdr:sp macro="" textlink="">
      <xdr:nvSpPr>
        <xdr:cNvPr id="8" name="Arrow: Down 7">
          <a:extLst>
            <a:ext uri="{FF2B5EF4-FFF2-40B4-BE49-F238E27FC236}">
              <a16:creationId xmlns:a16="http://schemas.microsoft.com/office/drawing/2014/main" id="{445D32F1-EF4D-4074-8F0C-CA337C7CA0A0}"/>
            </a:ext>
          </a:extLst>
        </xdr:cNvPr>
        <xdr:cNvSpPr/>
      </xdr:nvSpPr>
      <xdr:spPr bwMode="auto">
        <a:xfrm>
          <a:off x="13392150" y="3381375"/>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17</xdr:row>
      <xdr:rowOff>0</xdr:rowOff>
    </xdr:from>
    <xdr:to>
      <xdr:col>4</xdr:col>
      <xdr:colOff>2314575</xdr:colOff>
      <xdr:row>17</xdr:row>
      <xdr:rowOff>161925</xdr:rowOff>
    </xdr:to>
    <xdr:sp macro="" textlink="">
      <xdr:nvSpPr>
        <xdr:cNvPr id="9" name="Arrow: Down 8">
          <a:extLst>
            <a:ext uri="{FF2B5EF4-FFF2-40B4-BE49-F238E27FC236}">
              <a16:creationId xmlns:a16="http://schemas.microsoft.com/office/drawing/2014/main" id="{2D459774-D321-4E23-821F-DF9A2EC18879}"/>
            </a:ext>
          </a:extLst>
        </xdr:cNvPr>
        <xdr:cNvSpPr/>
      </xdr:nvSpPr>
      <xdr:spPr bwMode="auto">
        <a:xfrm>
          <a:off x="13392150" y="3762375"/>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2133600</xdr:colOff>
      <xdr:row>19</xdr:row>
      <xdr:rowOff>9525</xdr:rowOff>
    </xdr:from>
    <xdr:to>
      <xdr:col>4</xdr:col>
      <xdr:colOff>2324100</xdr:colOff>
      <xdr:row>19</xdr:row>
      <xdr:rowOff>171450</xdr:rowOff>
    </xdr:to>
    <xdr:sp macro="" textlink="">
      <xdr:nvSpPr>
        <xdr:cNvPr id="10" name="Arrow: Down 9">
          <a:extLst>
            <a:ext uri="{FF2B5EF4-FFF2-40B4-BE49-F238E27FC236}">
              <a16:creationId xmlns:a16="http://schemas.microsoft.com/office/drawing/2014/main" id="{56A1AF50-94BD-4EF2-BCD1-475D6DB8517D}"/>
            </a:ext>
          </a:extLst>
        </xdr:cNvPr>
        <xdr:cNvSpPr/>
      </xdr:nvSpPr>
      <xdr:spPr bwMode="auto">
        <a:xfrm>
          <a:off x="13401675" y="4152900"/>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2133600</xdr:colOff>
      <xdr:row>21</xdr:row>
      <xdr:rowOff>9525</xdr:rowOff>
    </xdr:from>
    <xdr:to>
      <xdr:col>4</xdr:col>
      <xdr:colOff>2324100</xdr:colOff>
      <xdr:row>21</xdr:row>
      <xdr:rowOff>171450</xdr:rowOff>
    </xdr:to>
    <xdr:sp macro="" textlink="">
      <xdr:nvSpPr>
        <xdr:cNvPr id="11" name="Arrow: Down 10">
          <a:extLst>
            <a:ext uri="{FF2B5EF4-FFF2-40B4-BE49-F238E27FC236}">
              <a16:creationId xmlns:a16="http://schemas.microsoft.com/office/drawing/2014/main" id="{BDBA70D8-1C79-4FB4-B1C5-E2733F959977}"/>
            </a:ext>
          </a:extLst>
        </xdr:cNvPr>
        <xdr:cNvSpPr/>
      </xdr:nvSpPr>
      <xdr:spPr bwMode="auto">
        <a:xfrm>
          <a:off x="13401675" y="4533900"/>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2133600</xdr:colOff>
      <xdr:row>23</xdr:row>
      <xdr:rowOff>9525</xdr:rowOff>
    </xdr:from>
    <xdr:to>
      <xdr:col>4</xdr:col>
      <xdr:colOff>2324100</xdr:colOff>
      <xdr:row>23</xdr:row>
      <xdr:rowOff>171450</xdr:rowOff>
    </xdr:to>
    <xdr:sp macro="" textlink="">
      <xdr:nvSpPr>
        <xdr:cNvPr id="12" name="Arrow: Down 11">
          <a:extLst>
            <a:ext uri="{FF2B5EF4-FFF2-40B4-BE49-F238E27FC236}">
              <a16:creationId xmlns:a16="http://schemas.microsoft.com/office/drawing/2014/main" id="{24BAEB57-22C9-411D-8EA0-871D22F108CE}"/>
            </a:ext>
          </a:extLst>
        </xdr:cNvPr>
        <xdr:cNvSpPr/>
      </xdr:nvSpPr>
      <xdr:spPr bwMode="auto">
        <a:xfrm>
          <a:off x="13401675" y="4914900"/>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2133600</xdr:colOff>
      <xdr:row>25</xdr:row>
      <xdr:rowOff>9525</xdr:rowOff>
    </xdr:from>
    <xdr:to>
      <xdr:col>4</xdr:col>
      <xdr:colOff>2324100</xdr:colOff>
      <xdr:row>25</xdr:row>
      <xdr:rowOff>171450</xdr:rowOff>
    </xdr:to>
    <xdr:sp macro="" textlink="">
      <xdr:nvSpPr>
        <xdr:cNvPr id="13" name="Arrow: Down 12">
          <a:extLst>
            <a:ext uri="{FF2B5EF4-FFF2-40B4-BE49-F238E27FC236}">
              <a16:creationId xmlns:a16="http://schemas.microsoft.com/office/drawing/2014/main" id="{6DE94BEC-0395-493E-97FA-B2B1D9340D87}"/>
            </a:ext>
          </a:extLst>
        </xdr:cNvPr>
        <xdr:cNvSpPr/>
      </xdr:nvSpPr>
      <xdr:spPr bwMode="auto">
        <a:xfrm>
          <a:off x="13401675" y="5295900"/>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2105025</xdr:colOff>
      <xdr:row>27</xdr:row>
      <xdr:rowOff>9525</xdr:rowOff>
    </xdr:from>
    <xdr:to>
      <xdr:col>4</xdr:col>
      <xdr:colOff>2295525</xdr:colOff>
      <xdr:row>27</xdr:row>
      <xdr:rowOff>161925</xdr:rowOff>
    </xdr:to>
    <xdr:sp macro="" textlink="">
      <xdr:nvSpPr>
        <xdr:cNvPr id="14" name="Arrow: Down 13">
          <a:extLst>
            <a:ext uri="{FF2B5EF4-FFF2-40B4-BE49-F238E27FC236}">
              <a16:creationId xmlns:a16="http://schemas.microsoft.com/office/drawing/2014/main" id="{E0D441C6-5171-4F17-9C58-247E7B5BA7CB}"/>
            </a:ext>
          </a:extLst>
        </xdr:cNvPr>
        <xdr:cNvSpPr/>
      </xdr:nvSpPr>
      <xdr:spPr bwMode="auto">
        <a:xfrm>
          <a:off x="13373100" y="5676900"/>
          <a:ext cx="190500" cy="152400"/>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US" sz="1100"/>
        </a:p>
      </xdr:txBody>
    </xdr:sp>
    <xdr:clientData/>
  </xdr:twoCellAnchor>
  <xdr:twoCellAnchor>
    <xdr:from>
      <xdr:col>4</xdr:col>
      <xdr:colOff>2124075</xdr:colOff>
      <xdr:row>54</xdr:row>
      <xdr:rowOff>0</xdr:rowOff>
    </xdr:from>
    <xdr:to>
      <xdr:col>4</xdr:col>
      <xdr:colOff>2314575</xdr:colOff>
      <xdr:row>54</xdr:row>
      <xdr:rowOff>161925</xdr:rowOff>
    </xdr:to>
    <xdr:sp macro="" textlink="">
      <xdr:nvSpPr>
        <xdr:cNvPr id="15" name="Arrow: Down 14">
          <a:extLst>
            <a:ext uri="{FF2B5EF4-FFF2-40B4-BE49-F238E27FC236}">
              <a16:creationId xmlns:a16="http://schemas.microsoft.com/office/drawing/2014/main" id="{DB331615-F43E-479B-AECB-099C5CF2101E}"/>
            </a:ext>
          </a:extLst>
        </xdr:cNvPr>
        <xdr:cNvSpPr/>
      </xdr:nvSpPr>
      <xdr:spPr bwMode="auto">
        <a:xfrm>
          <a:off x="3648075" y="3924300"/>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34</xdr:row>
      <xdr:rowOff>0</xdr:rowOff>
    </xdr:from>
    <xdr:to>
      <xdr:col>4</xdr:col>
      <xdr:colOff>2314575</xdr:colOff>
      <xdr:row>34</xdr:row>
      <xdr:rowOff>161925</xdr:rowOff>
    </xdr:to>
    <xdr:sp macro="" textlink="">
      <xdr:nvSpPr>
        <xdr:cNvPr id="16" name="Arrow: Down 15">
          <a:extLst>
            <a:ext uri="{FF2B5EF4-FFF2-40B4-BE49-F238E27FC236}">
              <a16:creationId xmlns:a16="http://schemas.microsoft.com/office/drawing/2014/main" id="{77C9CB0E-C816-4859-BA35-E98DE6036F7D}"/>
            </a:ext>
          </a:extLst>
        </xdr:cNvPr>
        <xdr:cNvSpPr/>
      </xdr:nvSpPr>
      <xdr:spPr bwMode="auto">
        <a:xfrm>
          <a:off x="3648075" y="685800"/>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36</xdr:row>
      <xdr:rowOff>0</xdr:rowOff>
    </xdr:from>
    <xdr:to>
      <xdr:col>4</xdr:col>
      <xdr:colOff>2314575</xdr:colOff>
      <xdr:row>36</xdr:row>
      <xdr:rowOff>161925</xdr:rowOff>
    </xdr:to>
    <xdr:sp macro="" textlink="">
      <xdr:nvSpPr>
        <xdr:cNvPr id="17" name="Arrow: Down 16">
          <a:extLst>
            <a:ext uri="{FF2B5EF4-FFF2-40B4-BE49-F238E27FC236}">
              <a16:creationId xmlns:a16="http://schemas.microsoft.com/office/drawing/2014/main" id="{732019E0-4559-47B9-A313-D97E387071A5}"/>
            </a:ext>
          </a:extLst>
        </xdr:cNvPr>
        <xdr:cNvSpPr/>
      </xdr:nvSpPr>
      <xdr:spPr bwMode="auto">
        <a:xfrm>
          <a:off x="3648075" y="1009650"/>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38</xdr:row>
      <xdr:rowOff>0</xdr:rowOff>
    </xdr:from>
    <xdr:to>
      <xdr:col>4</xdr:col>
      <xdr:colOff>2314575</xdr:colOff>
      <xdr:row>38</xdr:row>
      <xdr:rowOff>161925</xdr:rowOff>
    </xdr:to>
    <xdr:sp macro="" textlink="">
      <xdr:nvSpPr>
        <xdr:cNvPr id="18" name="Arrow: Down 17">
          <a:extLst>
            <a:ext uri="{FF2B5EF4-FFF2-40B4-BE49-F238E27FC236}">
              <a16:creationId xmlns:a16="http://schemas.microsoft.com/office/drawing/2014/main" id="{E1DDD4FB-1F01-4C1B-9FD4-1F30C94A081B}"/>
            </a:ext>
          </a:extLst>
        </xdr:cNvPr>
        <xdr:cNvSpPr/>
      </xdr:nvSpPr>
      <xdr:spPr bwMode="auto">
        <a:xfrm>
          <a:off x="3648075" y="1333500"/>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40</xdr:row>
      <xdr:rowOff>0</xdr:rowOff>
    </xdr:from>
    <xdr:to>
      <xdr:col>4</xdr:col>
      <xdr:colOff>2314575</xdr:colOff>
      <xdr:row>40</xdr:row>
      <xdr:rowOff>161925</xdr:rowOff>
    </xdr:to>
    <xdr:sp macro="" textlink="">
      <xdr:nvSpPr>
        <xdr:cNvPr id="19" name="Arrow: Down 18">
          <a:extLst>
            <a:ext uri="{FF2B5EF4-FFF2-40B4-BE49-F238E27FC236}">
              <a16:creationId xmlns:a16="http://schemas.microsoft.com/office/drawing/2014/main" id="{7B3E9A0A-4570-4D1E-85B7-771C3B85CECB}"/>
            </a:ext>
          </a:extLst>
        </xdr:cNvPr>
        <xdr:cNvSpPr/>
      </xdr:nvSpPr>
      <xdr:spPr bwMode="auto">
        <a:xfrm>
          <a:off x="3648075" y="1657350"/>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42</xdr:row>
      <xdr:rowOff>0</xdr:rowOff>
    </xdr:from>
    <xdr:to>
      <xdr:col>4</xdr:col>
      <xdr:colOff>2314575</xdr:colOff>
      <xdr:row>42</xdr:row>
      <xdr:rowOff>161925</xdr:rowOff>
    </xdr:to>
    <xdr:sp macro="" textlink="">
      <xdr:nvSpPr>
        <xdr:cNvPr id="20" name="Arrow: Down 19">
          <a:extLst>
            <a:ext uri="{FF2B5EF4-FFF2-40B4-BE49-F238E27FC236}">
              <a16:creationId xmlns:a16="http://schemas.microsoft.com/office/drawing/2014/main" id="{05C12E13-B1A8-441F-B5BC-4C6552156BEE}"/>
            </a:ext>
          </a:extLst>
        </xdr:cNvPr>
        <xdr:cNvSpPr/>
      </xdr:nvSpPr>
      <xdr:spPr bwMode="auto">
        <a:xfrm>
          <a:off x="3648075" y="1981200"/>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44</xdr:row>
      <xdr:rowOff>0</xdr:rowOff>
    </xdr:from>
    <xdr:to>
      <xdr:col>4</xdr:col>
      <xdr:colOff>2314575</xdr:colOff>
      <xdr:row>44</xdr:row>
      <xdr:rowOff>161925</xdr:rowOff>
    </xdr:to>
    <xdr:sp macro="" textlink="">
      <xdr:nvSpPr>
        <xdr:cNvPr id="21" name="Arrow: Down 20">
          <a:extLst>
            <a:ext uri="{FF2B5EF4-FFF2-40B4-BE49-F238E27FC236}">
              <a16:creationId xmlns:a16="http://schemas.microsoft.com/office/drawing/2014/main" id="{97784629-ACB0-4026-9BCC-6F5730750D3B}"/>
            </a:ext>
          </a:extLst>
        </xdr:cNvPr>
        <xdr:cNvSpPr/>
      </xdr:nvSpPr>
      <xdr:spPr bwMode="auto">
        <a:xfrm>
          <a:off x="3648075" y="2305050"/>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46</xdr:row>
      <xdr:rowOff>0</xdr:rowOff>
    </xdr:from>
    <xdr:to>
      <xdr:col>4</xdr:col>
      <xdr:colOff>2314575</xdr:colOff>
      <xdr:row>46</xdr:row>
      <xdr:rowOff>161925</xdr:rowOff>
    </xdr:to>
    <xdr:sp macro="" textlink="">
      <xdr:nvSpPr>
        <xdr:cNvPr id="22" name="Arrow: Down 21">
          <a:extLst>
            <a:ext uri="{FF2B5EF4-FFF2-40B4-BE49-F238E27FC236}">
              <a16:creationId xmlns:a16="http://schemas.microsoft.com/office/drawing/2014/main" id="{05BB1975-F270-4EA8-8119-B973D1C4AD52}"/>
            </a:ext>
          </a:extLst>
        </xdr:cNvPr>
        <xdr:cNvSpPr/>
      </xdr:nvSpPr>
      <xdr:spPr bwMode="auto">
        <a:xfrm>
          <a:off x="3648075" y="2628900"/>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2133600</xdr:colOff>
      <xdr:row>48</xdr:row>
      <xdr:rowOff>9525</xdr:rowOff>
    </xdr:from>
    <xdr:to>
      <xdr:col>4</xdr:col>
      <xdr:colOff>2324100</xdr:colOff>
      <xdr:row>48</xdr:row>
      <xdr:rowOff>171450</xdr:rowOff>
    </xdr:to>
    <xdr:sp macro="" textlink="">
      <xdr:nvSpPr>
        <xdr:cNvPr id="23" name="Arrow: Down 22">
          <a:extLst>
            <a:ext uri="{FF2B5EF4-FFF2-40B4-BE49-F238E27FC236}">
              <a16:creationId xmlns:a16="http://schemas.microsoft.com/office/drawing/2014/main" id="{1686E788-FE18-48C7-8B18-B6C29799E39E}"/>
            </a:ext>
          </a:extLst>
        </xdr:cNvPr>
        <xdr:cNvSpPr/>
      </xdr:nvSpPr>
      <xdr:spPr bwMode="auto">
        <a:xfrm>
          <a:off x="3657600" y="2962275"/>
          <a:ext cx="190500" cy="152400"/>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2133600</xdr:colOff>
      <xdr:row>50</xdr:row>
      <xdr:rowOff>9525</xdr:rowOff>
    </xdr:from>
    <xdr:to>
      <xdr:col>4</xdr:col>
      <xdr:colOff>2324100</xdr:colOff>
      <xdr:row>50</xdr:row>
      <xdr:rowOff>171450</xdr:rowOff>
    </xdr:to>
    <xdr:sp macro="" textlink="">
      <xdr:nvSpPr>
        <xdr:cNvPr id="24" name="Arrow: Down 23">
          <a:extLst>
            <a:ext uri="{FF2B5EF4-FFF2-40B4-BE49-F238E27FC236}">
              <a16:creationId xmlns:a16="http://schemas.microsoft.com/office/drawing/2014/main" id="{88D97C30-19A9-421E-9717-EC5DEB9ED615}"/>
            </a:ext>
          </a:extLst>
        </xdr:cNvPr>
        <xdr:cNvSpPr/>
      </xdr:nvSpPr>
      <xdr:spPr bwMode="auto">
        <a:xfrm>
          <a:off x="3657600" y="3286125"/>
          <a:ext cx="190500" cy="152400"/>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2133600</xdr:colOff>
      <xdr:row>52</xdr:row>
      <xdr:rowOff>9525</xdr:rowOff>
    </xdr:from>
    <xdr:to>
      <xdr:col>4</xdr:col>
      <xdr:colOff>2324100</xdr:colOff>
      <xdr:row>52</xdr:row>
      <xdr:rowOff>171450</xdr:rowOff>
    </xdr:to>
    <xdr:sp macro="" textlink="">
      <xdr:nvSpPr>
        <xdr:cNvPr id="25" name="Arrow: Down 24">
          <a:extLst>
            <a:ext uri="{FF2B5EF4-FFF2-40B4-BE49-F238E27FC236}">
              <a16:creationId xmlns:a16="http://schemas.microsoft.com/office/drawing/2014/main" id="{314F5E4D-41F1-4FC0-8808-CF7838B2FC52}"/>
            </a:ext>
          </a:extLst>
        </xdr:cNvPr>
        <xdr:cNvSpPr/>
      </xdr:nvSpPr>
      <xdr:spPr bwMode="auto">
        <a:xfrm>
          <a:off x="3657600" y="3609975"/>
          <a:ext cx="190500" cy="152400"/>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2133600</xdr:colOff>
      <xdr:row>54</xdr:row>
      <xdr:rowOff>9525</xdr:rowOff>
    </xdr:from>
    <xdr:to>
      <xdr:col>4</xdr:col>
      <xdr:colOff>2324100</xdr:colOff>
      <xdr:row>54</xdr:row>
      <xdr:rowOff>171450</xdr:rowOff>
    </xdr:to>
    <xdr:sp macro="" textlink="">
      <xdr:nvSpPr>
        <xdr:cNvPr id="26" name="Arrow: Down 25">
          <a:extLst>
            <a:ext uri="{FF2B5EF4-FFF2-40B4-BE49-F238E27FC236}">
              <a16:creationId xmlns:a16="http://schemas.microsoft.com/office/drawing/2014/main" id="{8D3C9612-AA26-4DDF-9C3C-7055809FEDC0}"/>
            </a:ext>
          </a:extLst>
        </xdr:cNvPr>
        <xdr:cNvSpPr/>
      </xdr:nvSpPr>
      <xdr:spPr bwMode="auto">
        <a:xfrm>
          <a:off x="3657600" y="3933825"/>
          <a:ext cx="190500" cy="152400"/>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58</xdr:row>
      <xdr:rowOff>0</xdr:rowOff>
    </xdr:from>
    <xdr:to>
      <xdr:col>4</xdr:col>
      <xdr:colOff>2314575</xdr:colOff>
      <xdr:row>58</xdr:row>
      <xdr:rowOff>161925</xdr:rowOff>
    </xdr:to>
    <xdr:sp macro="" textlink="">
      <xdr:nvSpPr>
        <xdr:cNvPr id="30" name="Arrow: Down 29">
          <a:extLst>
            <a:ext uri="{FF2B5EF4-FFF2-40B4-BE49-F238E27FC236}">
              <a16:creationId xmlns:a16="http://schemas.microsoft.com/office/drawing/2014/main" id="{042C47F8-736F-4B99-BB00-17A1BD20DD37}"/>
            </a:ext>
          </a:extLst>
        </xdr:cNvPr>
        <xdr:cNvSpPr/>
      </xdr:nvSpPr>
      <xdr:spPr bwMode="auto">
        <a:xfrm>
          <a:off x="4543425" y="8715375"/>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2133600</xdr:colOff>
      <xdr:row>58</xdr:row>
      <xdr:rowOff>9525</xdr:rowOff>
    </xdr:from>
    <xdr:to>
      <xdr:col>4</xdr:col>
      <xdr:colOff>2324100</xdr:colOff>
      <xdr:row>58</xdr:row>
      <xdr:rowOff>171450</xdr:rowOff>
    </xdr:to>
    <xdr:sp macro="" textlink="">
      <xdr:nvSpPr>
        <xdr:cNvPr id="31" name="Arrow: Down 30">
          <a:extLst>
            <a:ext uri="{FF2B5EF4-FFF2-40B4-BE49-F238E27FC236}">
              <a16:creationId xmlns:a16="http://schemas.microsoft.com/office/drawing/2014/main" id="{5AC16445-6D6F-4F2E-B068-E26EA805ACFD}"/>
            </a:ext>
          </a:extLst>
        </xdr:cNvPr>
        <xdr:cNvSpPr/>
      </xdr:nvSpPr>
      <xdr:spPr bwMode="auto">
        <a:xfrm>
          <a:off x="4552950" y="8724900"/>
          <a:ext cx="190500" cy="152400"/>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56</xdr:row>
      <xdr:rowOff>0</xdr:rowOff>
    </xdr:from>
    <xdr:to>
      <xdr:col>4</xdr:col>
      <xdr:colOff>2314575</xdr:colOff>
      <xdr:row>56</xdr:row>
      <xdr:rowOff>161925</xdr:rowOff>
    </xdr:to>
    <xdr:sp macro="" textlink="">
      <xdr:nvSpPr>
        <xdr:cNvPr id="32" name="Arrow: Down 31">
          <a:extLst>
            <a:ext uri="{FF2B5EF4-FFF2-40B4-BE49-F238E27FC236}">
              <a16:creationId xmlns:a16="http://schemas.microsoft.com/office/drawing/2014/main" id="{EE6A6C19-19BD-4222-AB31-4B02DF429402}"/>
            </a:ext>
          </a:extLst>
        </xdr:cNvPr>
        <xdr:cNvSpPr/>
      </xdr:nvSpPr>
      <xdr:spPr bwMode="auto">
        <a:xfrm>
          <a:off x="4543425" y="8715375"/>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2133600</xdr:colOff>
      <xdr:row>56</xdr:row>
      <xdr:rowOff>9525</xdr:rowOff>
    </xdr:from>
    <xdr:to>
      <xdr:col>4</xdr:col>
      <xdr:colOff>2324100</xdr:colOff>
      <xdr:row>56</xdr:row>
      <xdr:rowOff>171450</xdr:rowOff>
    </xdr:to>
    <xdr:sp macro="" textlink="">
      <xdr:nvSpPr>
        <xdr:cNvPr id="33" name="Arrow: Down 32">
          <a:extLst>
            <a:ext uri="{FF2B5EF4-FFF2-40B4-BE49-F238E27FC236}">
              <a16:creationId xmlns:a16="http://schemas.microsoft.com/office/drawing/2014/main" id="{F04ABE26-25E4-41E4-9B8D-9C0A9C56278B}"/>
            </a:ext>
          </a:extLst>
        </xdr:cNvPr>
        <xdr:cNvSpPr/>
      </xdr:nvSpPr>
      <xdr:spPr bwMode="auto">
        <a:xfrm>
          <a:off x="4552950" y="8724900"/>
          <a:ext cx="190500" cy="152400"/>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58</xdr:row>
      <xdr:rowOff>0</xdr:rowOff>
    </xdr:from>
    <xdr:to>
      <xdr:col>4</xdr:col>
      <xdr:colOff>2314575</xdr:colOff>
      <xdr:row>58</xdr:row>
      <xdr:rowOff>161925</xdr:rowOff>
    </xdr:to>
    <xdr:sp macro="" textlink="">
      <xdr:nvSpPr>
        <xdr:cNvPr id="34" name="Arrow: Down 33">
          <a:extLst>
            <a:ext uri="{FF2B5EF4-FFF2-40B4-BE49-F238E27FC236}">
              <a16:creationId xmlns:a16="http://schemas.microsoft.com/office/drawing/2014/main" id="{5A1E83D4-8F86-4879-9D42-C15BD75FFAE0}"/>
            </a:ext>
          </a:extLst>
        </xdr:cNvPr>
        <xdr:cNvSpPr/>
      </xdr:nvSpPr>
      <xdr:spPr bwMode="auto">
        <a:xfrm>
          <a:off x="4543425" y="8715375"/>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2133600</xdr:colOff>
      <xdr:row>58</xdr:row>
      <xdr:rowOff>9525</xdr:rowOff>
    </xdr:from>
    <xdr:to>
      <xdr:col>4</xdr:col>
      <xdr:colOff>2324100</xdr:colOff>
      <xdr:row>58</xdr:row>
      <xdr:rowOff>171450</xdr:rowOff>
    </xdr:to>
    <xdr:sp macro="" textlink="">
      <xdr:nvSpPr>
        <xdr:cNvPr id="35" name="Arrow: Down 34">
          <a:extLst>
            <a:ext uri="{FF2B5EF4-FFF2-40B4-BE49-F238E27FC236}">
              <a16:creationId xmlns:a16="http://schemas.microsoft.com/office/drawing/2014/main" id="{352C3059-6DE4-400C-92CD-D99D9C92ADB5}"/>
            </a:ext>
          </a:extLst>
        </xdr:cNvPr>
        <xdr:cNvSpPr/>
      </xdr:nvSpPr>
      <xdr:spPr bwMode="auto">
        <a:xfrm>
          <a:off x="4552950" y="8724900"/>
          <a:ext cx="190500" cy="152400"/>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60</xdr:row>
      <xdr:rowOff>0</xdr:rowOff>
    </xdr:from>
    <xdr:to>
      <xdr:col>4</xdr:col>
      <xdr:colOff>2314575</xdr:colOff>
      <xdr:row>60</xdr:row>
      <xdr:rowOff>161925</xdr:rowOff>
    </xdr:to>
    <xdr:sp macro="" textlink="">
      <xdr:nvSpPr>
        <xdr:cNvPr id="36" name="Arrow: Down 35">
          <a:extLst>
            <a:ext uri="{FF2B5EF4-FFF2-40B4-BE49-F238E27FC236}">
              <a16:creationId xmlns:a16="http://schemas.microsoft.com/office/drawing/2014/main" id="{BE9E5FE9-82C9-4CF8-9462-EB45D3EC54F6}"/>
            </a:ext>
          </a:extLst>
        </xdr:cNvPr>
        <xdr:cNvSpPr/>
      </xdr:nvSpPr>
      <xdr:spPr bwMode="auto">
        <a:xfrm>
          <a:off x="4543425" y="8715375"/>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2133600</xdr:colOff>
      <xdr:row>60</xdr:row>
      <xdr:rowOff>9525</xdr:rowOff>
    </xdr:from>
    <xdr:to>
      <xdr:col>4</xdr:col>
      <xdr:colOff>2324100</xdr:colOff>
      <xdr:row>60</xdr:row>
      <xdr:rowOff>171450</xdr:rowOff>
    </xdr:to>
    <xdr:sp macro="" textlink="">
      <xdr:nvSpPr>
        <xdr:cNvPr id="37" name="Arrow: Down 36">
          <a:extLst>
            <a:ext uri="{FF2B5EF4-FFF2-40B4-BE49-F238E27FC236}">
              <a16:creationId xmlns:a16="http://schemas.microsoft.com/office/drawing/2014/main" id="{1DC2E5CD-DE88-4072-BAE1-4AD02484A889}"/>
            </a:ext>
          </a:extLst>
        </xdr:cNvPr>
        <xdr:cNvSpPr/>
      </xdr:nvSpPr>
      <xdr:spPr bwMode="auto">
        <a:xfrm>
          <a:off x="4552950" y="8724900"/>
          <a:ext cx="190500" cy="152400"/>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62</xdr:row>
      <xdr:rowOff>0</xdr:rowOff>
    </xdr:from>
    <xdr:to>
      <xdr:col>4</xdr:col>
      <xdr:colOff>2314575</xdr:colOff>
      <xdr:row>62</xdr:row>
      <xdr:rowOff>161925</xdr:rowOff>
    </xdr:to>
    <xdr:sp macro="" textlink="">
      <xdr:nvSpPr>
        <xdr:cNvPr id="38" name="Arrow: Down 37">
          <a:extLst>
            <a:ext uri="{FF2B5EF4-FFF2-40B4-BE49-F238E27FC236}">
              <a16:creationId xmlns:a16="http://schemas.microsoft.com/office/drawing/2014/main" id="{14C243E3-F7E4-4428-8EFD-93B412E04F4E}"/>
            </a:ext>
          </a:extLst>
        </xdr:cNvPr>
        <xdr:cNvSpPr/>
      </xdr:nvSpPr>
      <xdr:spPr bwMode="auto">
        <a:xfrm>
          <a:off x="4543425" y="8715375"/>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2133600</xdr:colOff>
      <xdr:row>62</xdr:row>
      <xdr:rowOff>9525</xdr:rowOff>
    </xdr:from>
    <xdr:to>
      <xdr:col>4</xdr:col>
      <xdr:colOff>2324100</xdr:colOff>
      <xdr:row>62</xdr:row>
      <xdr:rowOff>171450</xdr:rowOff>
    </xdr:to>
    <xdr:sp macro="" textlink="">
      <xdr:nvSpPr>
        <xdr:cNvPr id="39" name="Arrow: Down 38">
          <a:extLst>
            <a:ext uri="{FF2B5EF4-FFF2-40B4-BE49-F238E27FC236}">
              <a16:creationId xmlns:a16="http://schemas.microsoft.com/office/drawing/2014/main" id="{2151AE09-041C-4420-A229-55F40222858E}"/>
            </a:ext>
          </a:extLst>
        </xdr:cNvPr>
        <xdr:cNvSpPr/>
      </xdr:nvSpPr>
      <xdr:spPr bwMode="auto">
        <a:xfrm>
          <a:off x="4552950" y="8724900"/>
          <a:ext cx="190500" cy="152400"/>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64</xdr:row>
      <xdr:rowOff>0</xdr:rowOff>
    </xdr:from>
    <xdr:to>
      <xdr:col>4</xdr:col>
      <xdr:colOff>2314575</xdr:colOff>
      <xdr:row>64</xdr:row>
      <xdr:rowOff>161925</xdr:rowOff>
    </xdr:to>
    <xdr:sp macro="" textlink="">
      <xdr:nvSpPr>
        <xdr:cNvPr id="40" name="Arrow: Down 39">
          <a:extLst>
            <a:ext uri="{FF2B5EF4-FFF2-40B4-BE49-F238E27FC236}">
              <a16:creationId xmlns:a16="http://schemas.microsoft.com/office/drawing/2014/main" id="{695772EE-6339-43EB-A0A7-67AB3E7CB7DB}"/>
            </a:ext>
          </a:extLst>
        </xdr:cNvPr>
        <xdr:cNvSpPr/>
      </xdr:nvSpPr>
      <xdr:spPr bwMode="auto">
        <a:xfrm>
          <a:off x="4543425" y="8715375"/>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2133600</xdr:colOff>
      <xdr:row>64</xdr:row>
      <xdr:rowOff>9525</xdr:rowOff>
    </xdr:from>
    <xdr:to>
      <xdr:col>4</xdr:col>
      <xdr:colOff>2324100</xdr:colOff>
      <xdr:row>64</xdr:row>
      <xdr:rowOff>171450</xdr:rowOff>
    </xdr:to>
    <xdr:sp macro="" textlink="">
      <xdr:nvSpPr>
        <xdr:cNvPr id="41" name="Arrow: Down 40">
          <a:extLst>
            <a:ext uri="{FF2B5EF4-FFF2-40B4-BE49-F238E27FC236}">
              <a16:creationId xmlns:a16="http://schemas.microsoft.com/office/drawing/2014/main" id="{22505030-7544-4236-9018-40458FAEFC9B}"/>
            </a:ext>
          </a:extLst>
        </xdr:cNvPr>
        <xdr:cNvSpPr/>
      </xdr:nvSpPr>
      <xdr:spPr bwMode="auto">
        <a:xfrm>
          <a:off x="4552950" y="8724900"/>
          <a:ext cx="190500" cy="152400"/>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66</xdr:row>
      <xdr:rowOff>0</xdr:rowOff>
    </xdr:from>
    <xdr:to>
      <xdr:col>4</xdr:col>
      <xdr:colOff>2314575</xdr:colOff>
      <xdr:row>66</xdr:row>
      <xdr:rowOff>161925</xdr:rowOff>
    </xdr:to>
    <xdr:sp macro="" textlink="">
      <xdr:nvSpPr>
        <xdr:cNvPr id="42" name="Arrow: Down 41">
          <a:extLst>
            <a:ext uri="{FF2B5EF4-FFF2-40B4-BE49-F238E27FC236}">
              <a16:creationId xmlns:a16="http://schemas.microsoft.com/office/drawing/2014/main" id="{41850A79-3CF3-4AC2-8E9E-D88C554758F6}"/>
            </a:ext>
          </a:extLst>
        </xdr:cNvPr>
        <xdr:cNvSpPr/>
      </xdr:nvSpPr>
      <xdr:spPr bwMode="auto">
        <a:xfrm>
          <a:off x="4543425" y="8715375"/>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2133600</xdr:colOff>
      <xdr:row>66</xdr:row>
      <xdr:rowOff>9525</xdr:rowOff>
    </xdr:from>
    <xdr:to>
      <xdr:col>4</xdr:col>
      <xdr:colOff>2324100</xdr:colOff>
      <xdr:row>66</xdr:row>
      <xdr:rowOff>171450</xdr:rowOff>
    </xdr:to>
    <xdr:sp macro="" textlink="">
      <xdr:nvSpPr>
        <xdr:cNvPr id="43" name="Arrow: Down 42">
          <a:extLst>
            <a:ext uri="{FF2B5EF4-FFF2-40B4-BE49-F238E27FC236}">
              <a16:creationId xmlns:a16="http://schemas.microsoft.com/office/drawing/2014/main" id="{E02A2039-34F6-493B-853D-B064185ADD95}"/>
            </a:ext>
          </a:extLst>
        </xdr:cNvPr>
        <xdr:cNvSpPr/>
      </xdr:nvSpPr>
      <xdr:spPr bwMode="auto">
        <a:xfrm>
          <a:off x="4552950" y="8724900"/>
          <a:ext cx="190500" cy="152400"/>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68</xdr:row>
      <xdr:rowOff>0</xdr:rowOff>
    </xdr:from>
    <xdr:to>
      <xdr:col>4</xdr:col>
      <xdr:colOff>2314575</xdr:colOff>
      <xdr:row>68</xdr:row>
      <xdr:rowOff>161925</xdr:rowOff>
    </xdr:to>
    <xdr:sp macro="" textlink="">
      <xdr:nvSpPr>
        <xdr:cNvPr id="44" name="Arrow: Down 43">
          <a:extLst>
            <a:ext uri="{FF2B5EF4-FFF2-40B4-BE49-F238E27FC236}">
              <a16:creationId xmlns:a16="http://schemas.microsoft.com/office/drawing/2014/main" id="{BF02790F-1534-41AF-9F19-2BF52E0C7637}"/>
            </a:ext>
          </a:extLst>
        </xdr:cNvPr>
        <xdr:cNvSpPr/>
      </xdr:nvSpPr>
      <xdr:spPr bwMode="auto">
        <a:xfrm>
          <a:off x="4543425" y="10658475"/>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2133600</xdr:colOff>
      <xdr:row>68</xdr:row>
      <xdr:rowOff>9525</xdr:rowOff>
    </xdr:from>
    <xdr:to>
      <xdr:col>4</xdr:col>
      <xdr:colOff>2324100</xdr:colOff>
      <xdr:row>68</xdr:row>
      <xdr:rowOff>171450</xdr:rowOff>
    </xdr:to>
    <xdr:sp macro="" textlink="">
      <xdr:nvSpPr>
        <xdr:cNvPr id="45" name="Arrow: Down 44">
          <a:extLst>
            <a:ext uri="{FF2B5EF4-FFF2-40B4-BE49-F238E27FC236}">
              <a16:creationId xmlns:a16="http://schemas.microsoft.com/office/drawing/2014/main" id="{E1AB86EF-EA4F-42B3-8CAE-9482469DC6B7}"/>
            </a:ext>
          </a:extLst>
        </xdr:cNvPr>
        <xdr:cNvSpPr/>
      </xdr:nvSpPr>
      <xdr:spPr bwMode="auto">
        <a:xfrm>
          <a:off x="4552950" y="10668000"/>
          <a:ext cx="190500" cy="152400"/>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70</xdr:row>
      <xdr:rowOff>0</xdr:rowOff>
    </xdr:from>
    <xdr:to>
      <xdr:col>4</xdr:col>
      <xdr:colOff>2314575</xdr:colOff>
      <xdr:row>70</xdr:row>
      <xdr:rowOff>161925</xdr:rowOff>
    </xdr:to>
    <xdr:sp macro="" textlink="">
      <xdr:nvSpPr>
        <xdr:cNvPr id="46" name="Arrow: Down 45">
          <a:extLst>
            <a:ext uri="{FF2B5EF4-FFF2-40B4-BE49-F238E27FC236}">
              <a16:creationId xmlns:a16="http://schemas.microsoft.com/office/drawing/2014/main" id="{507DB4D4-3B1C-46B3-A12C-9A728EEA8969}"/>
            </a:ext>
          </a:extLst>
        </xdr:cNvPr>
        <xdr:cNvSpPr/>
      </xdr:nvSpPr>
      <xdr:spPr bwMode="auto">
        <a:xfrm>
          <a:off x="4543425" y="10658475"/>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2133600</xdr:colOff>
      <xdr:row>70</xdr:row>
      <xdr:rowOff>9525</xdr:rowOff>
    </xdr:from>
    <xdr:to>
      <xdr:col>4</xdr:col>
      <xdr:colOff>2324100</xdr:colOff>
      <xdr:row>70</xdr:row>
      <xdr:rowOff>171450</xdr:rowOff>
    </xdr:to>
    <xdr:sp macro="" textlink="">
      <xdr:nvSpPr>
        <xdr:cNvPr id="47" name="Arrow: Down 46">
          <a:extLst>
            <a:ext uri="{FF2B5EF4-FFF2-40B4-BE49-F238E27FC236}">
              <a16:creationId xmlns:a16="http://schemas.microsoft.com/office/drawing/2014/main" id="{74BB1B1F-DC13-4D1B-91BA-60BB79F32EE5}"/>
            </a:ext>
          </a:extLst>
        </xdr:cNvPr>
        <xdr:cNvSpPr/>
      </xdr:nvSpPr>
      <xdr:spPr bwMode="auto">
        <a:xfrm>
          <a:off x="4552950" y="10668000"/>
          <a:ext cx="190500" cy="152400"/>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2124075</xdr:colOff>
      <xdr:row>72</xdr:row>
      <xdr:rowOff>0</xdr:rowOff>
    </xdr:from>
    <xdr:to>
      <xdr:col>4</xdr:col>
      <xdr:colOff>2314575</xdr:colOff>
      <xdr:row>72</xdr:row>
      <xdr:rowOff>161925</xdr:rowOff>
    </xdr:to>
    <xdr:sp macro="" textlink="">
      <xdr:nvSpPr>
        <xdr:cNvPr id="48" name="Arrow: Down 47">
          <a:extLst>
            <a:ext uri="{FF2B5EF4-FFF2-40B4-BE49-F238E27FC236}">
              <a16:creationId xmlns:a16="http://schemas.microsoft.com/office/drawing/2014/main" id="{FAB959FF-7DFC-4FDE-B3DF-6DF6DDA5B75F}"/>
            </a:ext>
          </a:extLst>
        </xdr:cNvPr>
        <xdr:cNvSpPr/>
      </xdr:nvSpPr>
      <xdr:spPr bwMode="auto">
        <a:xfrm>
          <a:off x="4543425" y="10658475"/>
          <a:ext cx="190500" cy="1619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twoCellAnchor>
    <xdr:from>
      <xdr:col>4</xdr:col>
      <xdr:colOff>2133600</xdr:colOff>
      <xdr:row>72</xdr:row>
      <xdr:rowOff>9525</xdr:rowOff>
    </xdr:from>
    <xdr:to>
      <xdr:col>4</xdr:col>
      <xdr:colOff>2324100</xdr:colOff>
      <xdr:row>72</xdr:row>
      <xdr:rowOff>171450</xdr:rowOff>
    </xdr:to>
    <xdr:sp macro="" textlink="">
      <xdr:nvSpPr>
        <xdr:cNvPr id="49" name="Arrow: Down 48">
          <a:extLst>
            <a:ext uri="{FF2B5EF4-FFF2-40B4-BE49-F238E27FC236}">
              <a16:creationId xmlns:a16="http://schemas.microsoft.com/office/drawing/2014/main" id="{B22F3C03-1DB0-408E-A7D3-64F0A476021E}"/>
            </a:ext>
          </a:extLst>
        </xdr:cNvPr>
        <xdr:cNvSpPr/>
      </xdr:nvSpPr>
      <xdr:spPr bwMode="auto">
        <a:xfrm>
          <a:off x="4552950" y="10668000"/>
          <a:ext cx="190500" cy="152400"/>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47625</xdr:colOff>
      <xdr:row>5</xdr:row>
      <xdr:rowOff>28575</xdr:rowOff>
    </xdr:from>
    <xdr:to>
      <xdr:col>3</xdr:col>
      <xdr:colOff>2152650</xdr:colOff>
      <xdr:row>17</xdr:row>
      <xdr:rowOff>114300</xdr:rowOff>
    </xdr:to>
    <xdr:sp macro="" textlink="">
      <xdr:nvSpPr>
        <xdr:cNvPr id="7" name="TextBox 6">
          <a:extLst>
            <a:ext uri="{FF2B5EF4-FFF2-40B4-BE49-F238E27FC236}">
              <a16:creationId xmlns:a16="http://schemas.microsoft.com/office/drawing/2014/main" id="{09F9880F-733A-4E69-A4AC-0095AA06EAD0}"/>
            </a:ext>
          </a:extLst>
        </xdr:cNvPr>
        <xdr:cNvSpPr txBox="1"/>
      </xdr:nvSpPr>
      <xdr:spPr>
        <a:xfrm>
          <a:off x="4143375" y="704850"/>
          <a:ext cx="2105025" cy="2028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NOTE 1 - SENIOR PROVIDERS are rated by SENIOR EXECUTIVES</a:t>
          </a:r>
        </a:p>
        <a:p>
          <a:endParaRPr lang="en-US" sz="1100" baseline="0"/>
        </a:p>
        <a:p>
          <a:r>
            <a:rPr lang="en-US" sz="1100" baseline="0"/>
            <a:t>NOTE 2 - SENIOR EXECUTIVES USE A SEPARATE SENIOR  EXECUTIVE PERFORMANCE SURVEY AND MATRIX BASED ON TOP LEVEL ORGANIZATION RESULTS (Financial, Market, Customers, Operations and Workforce Results).</a:t>
          </a: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447675</xdr:colOff>
      <xdr:row>1</xdr:row>
      <xdr:rowOff>57149</xdr:rowOff>
    </xdr:from>
    <xdr:to>
      <xdr:col>13</xdr:col>
      <xdr:colOff>247650</xdr:colOff>
      <xdr:row>20</xdr:row>
      <xdr:rowOff>57149</xdr:rowOff>
    </xdr:to>
    <xdr:sp macro="" textlink="">
      <xdr:nvSpPr>
        <xdr:cNvPr id="2" name="TextBox 1">
          <a:extLst>
            <a:ext uri="{FF2B5EF4-FFF2-40B4-BE49-F238E27FC236}">
              <a16:creationId xmlns:a16="http://schemas.microsoft.com/office/drawing/2014/main" id="{C7B61D13-77B9-45A2-A7D9-85C3A8EE5E91}"/>
            </a:ext>
          </a:extLst>
        </xdr:cNvPr>
        <xdr:cNvSpPr txBox="1"/>
      </xdr:nvSpPr>
      <xdr:spPr>
        <a:xfrm>
          <a:off x="9429750" y="219074"/>
          <a:ext cx="3457575" cy="3209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GUIDELINES:  Use</a:t>
          </a:r>
          <a:r>
            <a:rPr lang="en-US" sz="1100" b="1" baseline="0"/>
            <a:t> the instructions provided in the Process Instructions tab. </a:t>
          </a:r>
        </a:p>
        <a:p>
          <a:endParaRPr lang="en-US" sz="1100" b="1" baseline="0"/>
        </a:p>
        <a:p>
          <a:r>
            <a:rPr lang="en-US" sz="1100" b="1" baseline="0"/>
            <a:t>THE DATA ON THIS SHEET IS SENSITIVE AND SHOULD BE EITHER HIDDEN OR OTHERWISE PROTECTED FOR VIEW ONLY BY SENIOR LEADERSHIP AND THE CERO (CHIEF ENGAGEMENT AND RESULTS OFFICER)</a:t>
          </a:r>
        </a:p>
        <a:p>
          <a:endParaRPr lang="en-US" sz="1100" b="1" baseline="0"/>
        </a:p>
        <a:p>
          <a:r>
            <a:rPr lang="en-US" sz="1100" b="1" baseline="0"/>
            <a:t>This sheet has several cells that allow inputs:</a:t>
          </a:r>
        </a:p>
        <a:p>
          <a:endParaRPr lang="en-US" sz="1100" b="1" baseline="0"/>
        </a:p>
        <a:p>
          <a:r>
            <a:rPr lang="en-US" sz="1100" b="1" baseline="0"/>
            <a:t>Value of Rewards  ($) - Provided by senior leaders</a:t>
          </a:r>
        </a:p>
        <a:p>
          <a:endParaRPr lang="en-US" sz="1100" b="1" baseline="0"/>
        </a:p>
        <a:p>
          <a:r>
            <a:rPr lang="en-US" sz="1100" b="1" baseline="0"/>
            <a:t>Workers/Unit - Provided by Work Unit Managers</a:t>
          </a:r>
        </a:p>
        <a:p>
          <a:endParaRPr lang="en-US" sz="1100" b="1" baseline="0"/>
        </a:p>
        <a:p>
          <a:r>
            <a:rPr lang="en-US" sz="1100" b="1" baseline="0"/>
            <a:t>Period: Quarterly is recommend</a:t>
          </a:r>
        </a:p>
        <a:p>
          <a:endParaRPr lang="en-US" sz="1100" b="1" baseline="0"/>
        </a:p>
        <a:p>
          <a:r>
            <a:rPr lang="en-US" sz="1100" b="1" baseline="0"/>
            <a:t>Period Ends: The most recent end of quarter date</a:t>
          </a:r>
        </a:p>
        <a:p>
          <a:endParaRPr lang="en-US" sz="1100" b="1" baseline="0"/>
        </a:p>
        <a:p>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urveymethods.com/" TargetMode="External"/><Relationship Id="rId1" Type="http://schemas.openxmlformats.org/officeDocument/2006/relationships/hyperlink" Target="http://www.surveymethods.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C1:E26"/>
  <sheetViews>
    <sheetView showGridLines="0" showRowColHeaders="0" workbookViewId="0">
      <selection activeCell="E20" sqref="E20"/>
    </sheetView>
  </sheetViews>
  <sheetFormatPr defaultRowHeight="12.75" x14ac:dyDescent="0.2"/>
  <cols>
    <col min="5" max="5" width="90.7109375" customWidth="1"/>
  </cols>
  <sheetData>
    <row r="1" spans="5:5" ht="69.95" customHeight="1" x14ac:dyDescent="0.2"/>
    <row r="3" spans="5:5" x14ac:dyDescent="0.2">
      <c r="E3" s="16"/>
    </row>
    <row r="19" spans="3:5" x14ac:dyDescent="0.2">
      <c r="D19" s="11"/>
      <c r="E19" s="12"/>
    </row>
    <row r="20" spans="3:5" ht="26.25" x14ac:dyDescent="0.2">
      <c r="E20" s="17" t="s">
        <v>54</v>
      </c>
    </row>
    <row r="21" spans="3:5" x14ac:dyDescent="0.2">
      <c r="E21" s="18" t="s">
        <v>52</v>
      </c>
    </row>
    <row r="22" spans="3:5" ht="15" x14ac:dyDescent="0.25">
      <c r="E22" s="19" t="s">
        <v>53</v>
      </c>
    </row>
    <row r="23" spans="3:5" x14ac:dyDescent="0.2">
      <c r="E23" s="1"/>
    </row>
    <row r="24" spans="3:5" ht="90" x14ac:dyDescent="0.2">
      <c r="C24" s="4"/>
      <c r="E24" s="13" t="s">
        <v>33</v>
      </c>
    </row>
    <row r="25" spans="3:5" x14ac:dyDescent="0.2">
      <c r="E25" s="11"/>
    </row>
    <row r="26" spans="3:5" x14ac:dyDescent="0.2">
      <c r="C26" s="4"/>
    </row>
  </sheetData>
  <sheetProtection password="A5A0" sheet="1" objects="1" scenarios="1"/>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47F80-7725-47E6-B9BF-927207C6F200}">
  <sheetPr codeName="Sheet2"/>
  <dimension ref="B1:AK146"/>
  <sheetViews>
    <sheetView showGridLines="0" zoomScaleNormal="100" workbookViewId="0">
      <selection activeCell="O12" sqref="O12"/>
    </sheetView>
  </sheetViews>
  <sheetFormatPr defaultRowHeight="12.75" x14ac:dyDescent="0.2"/>
  <cols>
    <col min="1" max="1" width="2.28515625" style="3" customWidth="1"/>
    <col min="2" max="2" width="5.140625" style="3" customWidth="1"/>
    <col min="3" max="3" width="9.28515625" style="3" customWidth="1"/>
    <col min="4" max="4" width="71.7109375" style="3" customWidth="1"/>
    <col min="5" max="6" width="6.85546875" style="3" customWidth="1"/>
    <col min="7" max="7" width="8.7109375" style="187" customWidth="1"/>
    <col min="8" max="9" width="8.7109375" style="3" customWidth="1"/>
    <col min="10" max="10" width="25.7109375" style="3" customWidth="1"/>
    <col min="11" max="12" width="10.5703125" style="3" hidden="1" customWidth="1"/>
    <col min="13" max="13" width="9.140625" style="3"/>
    <col min="14" max="14" width="5.85546875" customWidth="1"/>
    <col min="15" max="15" width="68" customWidth="1"/>
    <col min="16" max="16" width="19.5703125" customWidth="1"/>
    <col min="18" max="18" width="13.28515625" customWidth="1"/>
    <col min="20" max="22" width="9.140625" style="3"/>
    <col min="23" max="23" width="5" style="3" customWidth="1"/>
    <col min="24" max="24" width="51.7109375" style="3" customWidth="1"/>
    <col min="25" max="25" width="12.7109375" style="3" customWidth="1"/>
    <col min="26" max="26" width="7.7109375" style="3" customWidth="1"/>
    <col min="27" max="27" width="12.7109375" style="93" customWidth="1"/>
    <col min="28" max="28" width="9.85546875" style="93" bestFit="1" customWidth="1"/>
    <col min="29" max="29" width="9.28515625" style="3" bestFit="1" customWidth="1"/>
    <col min="30" max="30" width="9.7109375" style="3" bestFit="1" customWidth="1"/>
    <col min="31" max="32" width="9.28515625" style="3" bestFit="1" customWidth="1"/>
    <col min="33" max="33" width="10.7109375" style="3" customWidth="1"/>
    <col min="34" max="34" width="9.7109375" style="3" bestFit="1" customWidth="1"/>
    <col min="35" max="36" width="9.140625" style="3"/>
    <col min="37" max="37" width="51" style="3" customWidth="1"/>
    <col min="38" max="16384" width="9.140625" style="3"/>
  </cols>
  <sheetData>
    <row r="1" spans="2:37" x14ac:dyDescent="0.2">
      <c r="X1" s="2"/>
    </row>
    <row r="2" spans="2:37" ht="15.75" x14ac:dyDescent="0.25">
      <c r="W2" s="2"/>
      <c r="X2" s="94" t="s">
        <v>155</v>
      </c>
      <c r="Y2" s="95"/>
      <c r="Z2" s="2"/>
      <c r="AA2" s="2"/>
      <c r="AB2" s="95"/>
      <c r="AC2" s="96"/>
      <c r="AD2" s="2"/>
      <c r="AE2" s="2"/>
      <c r="AF2" s="2"/>
      <c r="AG2" s="2"/>
      <c r="AH2" s="2"/>
      <c r="AK2" s="94" t="s">
        <v>156</v>
      </c>
    </row>
    <row r="3" spans="2:37" ht="43.5" customHeight="1" x14ac:dyDescent="0.2">
      <c r="D3" s="166" t="s">
        <v>211</v>
      </c>
      <c r="W3" s="97"/>
      <c r="X3" s="98" t="s">
        <v>157</v>
      </c>
      <c r="Y3" s="99"/>
      <c r="Z3" s="2"/>
      <c r="AA3" s="96"/>
      <c r="AB3" s="96"/>
      <c r="AC3" s="99"/>
      <c r="AD3" s="99"/>
      <c r="AE3" s="99"/>
      <c r="AF3" s="99"/>
      <c r="AG3" s="99"/>
      <c r="AH3" s="99"/>
    </row>
    <row r="4" spans="2:37" x14ac:dyDescent="0.2">
      <c r="D4" s="100"/>
      <c r="W4" s="101"/>
      <c r="X4" s="101"/>
      <c r="Y4" s="2"/>
      <c r="Z4" s="2"/>
      <c r="AA4" s="96"/>
      <c r="AB4" s="96"/>
      <c r="AC4" s="2"/>
      <c r="AD4" s="2"/>
      <c r="AE4" s="2"/>
      <c r="AF4" s="2"/>
      <c r="AG4" s="2"/>
      <c r="AH4" s="2"/>
    </row>
    <row r="5" spans="2:37" ht="15" x14ac:dyDescent="0.25">
      <c r="B5" s="102"/>
      <c r="C5" s="102"/>
      <c r="D5" s="94" t="s">
        <v>158</v>
      </c>
      <c r="E5" s="102"/>
      <c r="F5" s="102"/>
      <c r="G5" s="188"/>
      <c r="H5" s="181"/>
      <c r="I5" s="182"/>
      <c r="J5" s="102"/>
      <c r="K5" s="173"/>
      <c r="L5" s="173"/>
      <c r="W5" s="101"/>
      <c r="X5" s="103" t="s">
        <v>159</v>
      </c>
      <c r="Y5" s="2"/>
      <c r="Z5" s="2"/>
      <c r="AA5" s="104" t="s">
        <v>160</v>
      </c>
      <c r="AB5" s="96" t="s">
        <v>161</v>
      </c>
      <c r="AC5" s="2"/>
      <c r="AD5" s="2"/>
      <c r="AE5" s="2"/>
      <c r="AF5" s="2"/>
      <c r="AG5" s="2"/>
      <c r="AH5" s="2"/>
    </row>
    <row r="6" spans="2:37" ht="15" customHeight="1" x14ac:dyDescent="0.2">
      <c r="B6" s="102"/>
      <c r="C6" s="105"/>
      <c r="D6" s="106" t="s">
        <v>210</v>
      </c>
      <c r="E6" s="107"/>
      <c r="F6" s="102"/>
      <c r="G6" s="189"/>
      <c r="H6" s="183"/>
      <c r="I6" s="184"/>
      <c r="J6" s="102"/>
      <c r="K6" s="173"/>
      <c r="L6" s="173"/>
      <c r="W6" s="101"/>
      <c r="X6" s="108" t="s">
        <v>162</v>
      </c>
      <c r="Y6" s="109"/>
      <c r="Z6" s="2"/>
      <c r="AA6" s="96"/>
      <c r="AB6" s="96"/>
      <c r="AC6" s="2"/>
      <c r="AD6" s="2"/>
      <c r="AE6" s="2"/>
      <c r="AF6" s="2"/>
      <c r="AG6" s="2"/>
      <c r="AH6" s="2"/>
    </row>
    <row r="7" spans="2:37" ht="15" customHeight="1" x14ac:dyDescent="0.2">
      <c r="B7" s="102"/>
      <c r="C7" s="105"/>
      <c r="D7" s="110" t="s">
        <v>17</v>
      </c>
      <c r="E7" s="107"/>
      <c r="F7" s="105"/>
      <c r="G7" s="189"/>
      <c r="H7" s="183"/>
      <c r="I7" s="184"/>
      <c r="J7" s="102"/>
      <c r="K7" s="173"/>
      <c r="L7" s="173"/>
      <c r="W7" s="101"/>
      <c r="X7" s="108" t="s">
        <v>163</v>
      </c>
      <c r="Y7" s="109"/>
      <c r="Z7" s="2"/>
      <c r="AA7" s="112" t="s">
        <v>164</v>
      </c>
      <c r="AB7" s="113"/>
      <c r="AC7" s="114"/>
      <c r="AD7" s="114"/>
      <c r="AE7" s="114"/>
      <c r="AF7" s="114"/>
      <c r="AG7" s="114"/>
      <c r="AH7" s="115">
        <v>0</v>
      </c>
    </row>
    <row r="8" spans="2:37" x14ac:dyDescent="0.2">
      <c r="B8" s="116" t="s">
        <v>18</v>
      </c>
      <c r="C8" s="117"/>
      <c r="D8" s="118" t="s">
        <v>165</v>
      </c>
      <c r="E8" s="116"/>
      <c r="F8" s="105"/>
      <c r="G8" s="189"/>
      <c r="H8" s="183"/>
      <c r="I8" s="184"/>
      <c r="J8" s="111" t="s">
        <v>166</v>
      </c>
      <c r="K8" s="173"/>
      <c r="L8" s="173"/>
      <c r="W8" s="101"/>
      <c r="X8" s="108" t="s">
        <v>167</v>
      </c>
      <c r="Y8" s="109"/>
      <c r="Z8" s="2"/>
      <c r="AA8" s="119"/>
      <c r="AB8" s="120"/>
      <c r="AC8" s="120"/>
      <c r="AD8" s="120"/>
      <c r="AE8" s="120"/>
      <c r="AF8" s="121"/>
      <c r="AG8" s="103" t="s">
        <v>168</v>
      </c>
      <c r="AH8" s="122"/>
    </row>
    <row r="9" spans="2:37" x14ac:dyDescent="0.2">
      <c r="B9" s="116" t="s">
        <v>18</v>
      </c>
      <c r="C9" s="117"/>
      <c r="D9" s="118" t="s">
        <v>169</v>
      </c>
      <c r="E9" s="116"/>
      <c r="F9" s="185"/>
      <c r="G9" s="190"/>
      <c r="H9" s="183"/>
      <c r="I9" s="183"/>
      <c r="J9" s="186">
        <f>J11/8</f>
        <v>28.65625</v>
      </c>
      <c r="K9" s="172" t="s">
        <v>214</v>
      </c>
      <c r="L9" s="172" t="s">
        <v>214</v>
      </c>
      <c r="W9" s="101"/>
      <c r="X9" s="108" t="s">
        <v>170</v>
      </c>
      <c r="Y9" s="109"/>
      <c r="Z9" s="2"/>
      <c r="AA9" s="123"/>
      <c r="AB9" s="124"/>
      <c r="AC9" s="124"/>
      <c r="AD9" s="124"/>
      <c r="AE9" s="124"/>
      <c r="AF9" s="125"/>
      <c r="AG9" s="126"/>
      <c r="AH9" s="127"/>
    </row>
    <row r="10" spans="2:37" x14ac:dyDescent="0.2">
      <c r="B10" s="116" t="s">
        <v>18</v>
      </c>
      <c r="C10" s="117"/>
      <c r="D10" s="118" t="s">
        <v>171</v>
      </c>
      <c r="E10" s="116"/>
      <c r="F10" s="105"/>
      <c r="G10" s="197" t="s">
        <v>148</v>
      </c>
      <c r="H10" s="197" t="s">
        <v>217</v>
      </c>
      <c r="I10" s="197" t="s">
        <v>218</v>
      </c>
      <c r="J10" s="111" t="s">
        <v>172</v>
      </c>
      <c r="K10" s="128" t="s">
        <v>173</v>
      </c>
      <c r="L10" s="128" t="s">
        <v>174</v>
      </c>
      <c r="W10" s="101"/>
      <c r="X10" s="108" t="s">
        <v>175</v>
      </c>
      <c r="Y10" s="129">
        <f>AB69</f>
        <v>0</v>
      </c>
      <c r="Z10" s="2"/>
      <c r="AA10" s="112" t="s">
        <v>176</v>
      </c>
      <c r="AB10" s="96"/>
      <c r="AC10" s="2"/>
      <c r="AD10" s="2"/>
      <c r="AE10" s="2"/>
      <c r="AF10" s="2"/>
      <c r="AG10" s="2"/>
      <c r="AH10" s="115">
        <v>0</v>
      </c>
    </row>
    <row r="11" spans="2:37" x14ac:dyDescent="0.2">
      <c r="B11" s="116"/>
      <c r="C11" s="130" t="s">
        <v>177</v>
      </c>
      <c r="D11" s="118" t="s">
        <v>212</v>
      </c>
      <c r="E11" s="116"/>
      <c r="F11" s="105"/>
      <c r="G11" s="191">
        <f>SUM(G14:G116)</f>
        <v>57.25</v>
      </c>
      <c r="H11" s="131">
        <f>SUM(H14:H116)</f>
        <v>172</v>
      </c>
      <c r="I11" s="131">
        <f>SUM(I14:I116)</f>
        <v>0</v>
      </c>
      <c r="J11" s="132">
        <f>+G11+H11+I11</f>
        <v>229.25</v>
      </c>
      <c r="K11" s="133" t="s">
        <v>178</v>
      </c>
      <c r="L11" s="133" t="s">
        <v>178</v>
      </c>
      <c r="W11" s="101"/>
      <c r="X11" s="108" t="s">
        <v>179</v>
      </c>
      <c r="Y11" s="134"/>
      <c r="Z11" s="2"/>
      <c r="AA11" s="126"/>
      <c r="AB11" s="135"/>
      <c r="AC11" s="135"/>
      <c r="AD11" s="135"/>
      <c r="AE11" s="135"/>
      <c r="AF11" s="127"/>
      <c r="AG11" s="136" t="s">
        <v>168</v>
      </c>
      <c r="AH11" s="122"/>
    </row>
    <row r="12" spans="2:37" x14ac:dyDescent="0.2">
      <c r="B12" s="116"/>
      <c r="C12" s="130" t="s">
        <v>177</v>
      </c>
      <c r="D12" s="110" t="s">
        <v>213</v>
      </c>
      <c r="E12" s="111" t="s">
        <v>19</v>
      </c>
      <c r="F12" s="111" t="s">
        <v>20</v>
      </c>
      <c r="G12" s="192" t="s">
        <v>180</v>
      </c>
      <c r="H12" s="111" t="s">
        <v>180</v>
      </c>
      <c r="I12" s="111" t="s">
        <v>180</v>
      </c>
      <c r="J12" s="137" t="s">
        <v>181</v>
      </c>
      <c r="K12" s="133" t="s">
        <v>182</v>
      </c>
      <c r="L12" s="133" t="s">
        <v>182</v>
      </c>
      <c r="W12" s="101"/>
      <c r="X12" s="101"/>
      <c r="Y12" s="2"/>
      <c r="Z12" s="2"/>
      <c r="AA12" s="96"/>
      <c r="AB12" s="96"/>
      <c r="AC12" s="2"/>
      <c r="AD12" s="2"/>
      <c r="AE12" s="2"/>
      <c r="AF12" s="2"/>
      <c r="AG12" s="2"/>
      <c r="AH12" s="2"/>
    </row>
    <row r="13" spans="2:37" x14ac:dyDescent="0.2">
      <c r="B13" s="111" t="s">
        <v>21</v>
      </c>
      <c r="C13" s="111" t="s">
        <v>22</v>
      </c>
      <c r="D13" s="111" t="s">
        <v>23</v>
      </c>
      <c r="E13" s="111" t="s">
        <v>183</v>
      </c>
      <c r="F13" s="111" t="s">
        <v>183</v>
      </c>
      <c r="G13" s="192" t="s">
        <v>184</v>
      </c>
      <c r="H13" s="111" t="s">
        <v>185</v>
      </c>
      <c r="I13" s="111" t="s">
        <v>186</v>
      </c>
      <c r="J13" s="138" t="s">
        <v>187</v>
      </c>
      <c r="K13" s="128" t="s">
        <v>215</v>
      </c>
      <c r="L13" s="128" t="s">
        <v>188</v>
      </c>
      <c r="W13" s="139"/>
      <c r="X13" s="139"/>
      <c r="Y13" s="140" t="s">
        <v>189</v>
      </c>
      <c r="Z13" s="140" t="s">
        <v>190</v>
      </c>
      <c r="AA13" s="141" t="s">
        <v>174</v>
      </c>
      <c r="AB13" s="141" t="s">
        <v>191</v>
      </c>
      <c r="AC13" s="140" t="s">
        <v>192</v>
      </c>
      <c r="AD13" s="140" t="s">
        <v>192</v>
      </c>
      <c r="AE13" s="140" t="s">
        <v>43</v>
      </c>
      <c r="AF13" s="140" t="s">
        <v>43</v>
      </c>
      <c r="AG13" s="140" t="s">
        <v>43</v>
      </c>
      <c r="AH13" s="140" t="s">
        <v>193</v>
      </c>
    </row>
    <row r="14" spans="2:37" ht="15" customHeight="1" x14ac:dyDescent="0.2">
      <c r="B14" s="142">
        <v>0</v>
      </c>
      <c r="C14" s="167" t="s">
        <v>26</v>
      </c>
      <c r="D14" s="168" t="s">
        <v>108</v>
      </c>
      <c r="E14" s="167" t="s">
        <v>25</v>
      </c>
      <c r="F14" s="167" t="s">
        <v>110</v>
      </c>
      <c r="G14" s="193"/>
      <c r="H14" s="174"/>
      <c r="I14" s="174"/>
      <c r="J14" s="175"/>
      <c r="K14" s="143">
        <f t="shared" ref="K14:K79" si="0">G14</f>
        <v>0</v>
      </c>
      <c r="L14" s="144">
        <v>0</v>
      </c>
      <c r="W14" s="139"/>
      <c r="X14" s="139"/>
      <c r="Y14" s="140" t="s">
        <v>194</v>
      </c>
      <c r="Z14" s="140" t="s">
        <v>195</v>
      </c>
      <c r="AA14" s="141" t="s">
        <v>178</v>
      </c>
      <c r="AB14" s="141" t="s">
        <v>196</v>
      </c>
      <c r="AC14" s="140" t="s">
        <v>197</v>
      </c>
      <c r="AD14" s="140" t="s">
        <v>198</v>
      </c>
      <c r="AE14" s="140" t="s">
        <v>198</v>
      </c>
      <c r="AF14" s="140" t="s">
        <v>199</v>
      </c>
      <c r="AG14" s="140" t="s">
        <v>200</v>
      </c>
      <c r="AH14" s="140" t="s">
        <v>197</v>
      </c>
    </row>
    <row r="15" spans="2:37" ht="15" customHeight="1" x14ac:dyDescent="0.2">
      <c r="B15" s="142">
        <f t="shared" ref="B15:B82" si="1">B14+1</f>
        <v>1</v>
      </c>
      <c r="C15" s="167" t="s">
        <v>283</v>
      </c>
      <c r="D15" s="168" t="s">
        <v>312</v>
      </c>
      <c r="E15" s="167" t="s">
        <v>25</v>
      </c>
      <c r="F15" s="167" t="s">
        <v>110</v>
      </c>
      <c r="G15" s="193">
        <v>1</v>
      </c>
      <c r="H15" s="174"/>
      <c r="I15" s="174"/>
      <c r="J15" s="175" t="s">
        <v>311</v>
      </c>
      <c r="K15" s="143"/>
      <c r="L15" s="144"/>
      <c r="W15" s="139"/>
      <c r="X15" s="139"/>
      <c r="Y15" s="140"/>
      <c r="Z15" s="140"/>
      <c r="AA15" s="141"/>
      <c r="AB15" s="141"/>
      <c r="AC15" s="140"/>
      <c r="AD15" s="140"/>
      <c r="AE15" s="140"/>
      <c r="AF15" s="140"/>
      <c r="AG15" s="140"/>
      <c r="AH15" s="140"/>
    </row>
    <row r="16" spans="2:37" ht="15" customHeight="1" x14ac:dyDescent="0.2">
      <c r="B16" s="142">
        <f t="shared" si="1"/>
        <v>2</v>
      </c>
      <c r="C16" s="167" t="s">
        <v>284</v>
      </c>
      <c r="D16" s="168" t="s">
        <v>313</v>
      </c>
      <c r="E16" s="167" t="s">
        <v>25</v>
      </c>
      <c r="F16" s="167" t="s">
        <v>110</v>
      </c>
      <c r="G16" s="193">
        <v>2</v>
      </c>
      <c r="H16" s="174"/>
      <c r="I16" s="174"/>
      <c r="J16" s="175"/>
      <c r="K16" s="143"/>
      <c r="L16" s="144"/>
      <c r="W16" s="139"/>
      <c r="X16" s="139"/>
      <c r="Y16" s="140"/>
      <c r="Z16" s="140"/>
      <c r="AA16" s="141"/>
      <c r="AB16" s="141"/>
      <c r="AC16" s="140"/>
      <c r="AD16" s="140"/>
      <c r="AE16" s="140"/>
      <c r="AF16" s="140"/>
      <c r="AG16" s="140"/>
      <c r="AH16" s="140"/>
    </row>
    <row r="17" spans="2:34" ht="15" customHeight="1" x14ac:dyDescent="0.2">
      <c r="B17" s="142">
        <f t="shared" si="1"/>
        <v>3</v>
      </c>
      <c r="C17" s="167" t="s">
        <v>284</v>
      </c>
      <c r="D17" s="168" t="s">
        <v>314</v>
      </c>
      <c r="E17" s="167" t="s">
        <v>109</v>
      </c>
      <c r="F17" s="167" t="s">
        <v>25</v>
      </c>
      <c r="G17" s="193">
        <v>4</v>
      </c>
      <c r="H17" s="174"/>
      <c r="I17" s="174"/>
      <c r="J17" s="175"/>
      <c r="K17" s="143">
        <f t="shared" si="0"/>
        <v>4</v>
      </c>
      <c r="L17" s="144">
        <v>0</v>
      </c>
      <c r="W17" s="139"/>
      <c r="X17" s="2"/>
      <c r="Y17" s="140" t="s">
        <v>201</v>
      </c>
      <c r="Z17" s="140" t="s">
        <v>191</v>
      </c>
      <c r="AA17" s="141" t="s">
        <v>182</v>
      </c>
      <c r="AB17" s="141" t="s">
        <v>182</v>
      </c>
      <c r="AC17" s="140" t="s">
        <v>202</v>
      </c>
      <c r="AD17" s="140" t="s">
        <v>197</v>
      </c>
      <c r="AE17" s="140" t="s">
        <v>197</v>
      </c>
      <c r="AF17" s="140" t="s">
        <v>197</v>
      </c>
      <c r="AG17" s="140" t="s">
        <v>203</v>
      </c>
      <c r="AH17" s="140" t="s">
        <v>204</v>
      </c>
    </row>
    <row r="18" spans="2:34" ht="15" customHeight="1" x14ac:dyDescent="0.2">
      <c r="B18" s="142">
        <f t="shared" si="1"/>
        <v>4</v>
      </c>
      <c r="C18" s="167" t="s">
        <v>132</v>
      </c>
      <c r="D18" s="169" t="s">
        <v>315</v>
      </c>
      <c r="E18" s="167" t="s">
        <v>25</v>
      </c>
      <c r="F18" s="167" t="s">
        <v>286</v>
      </c>
      <c r="G18" s="193">
        <v>2</v>
      </c>
      <c r="H18" s="174"/>
      <c r="I18" s="174"/>
      <c r="J18" s="214" t="s">
        <v>285</v>
      </c>
      <c r="K18" s="143">
        <f t="shared" si="0"/>
        <v>2</v>
      </c>
      <c r="L18" s="144">
        <v>0</v>
      </c>
      <c r="W18" s="139" t="s">
        <v>192</v>
      </c>
      <c r="X18" s="103" t="s">
        <v>205</v>
      </c>
      <c r="Y18" s="140" t="s">
        <v>188</v>
      </c>
      <c r="Z18" s="140" t="s">
        <v>188</v>
      </c>
      <c r="AA18" s="140" t="s">
        <v>188</v>
      </c>
      <c r="AB18" s="141" t="s">
        <v>206</v>
      </c>
      <c r="AC18" s="140" t="s">
        <v>188</v>
      </c>
      <c r="AD18" s="140" t="s">
        <v>188</v>
      </c>
      <c r="AE18" s="140" t="s">
        <v>206</v>
      </c>
      <c r="AF18" s="140" t="s">
        <v>206</v>
      </c>
      <c r="AG18" s="140" t="s">
        <v>206</v>
      </c>
      <c r="AH18" s="140" t="s">
        <v>188</v>
      </c>
    </row>
    <row r="19" spans="2:34" ht="15" customHeight="1" x14ac:dyDescent="0.2">
      <c r="B19" s="142">
        <f t="shared" si="1"/>
        <v>5</v>
      </c>
      <c r="C19" s="167" t="s">
        <v>128</v>
      </c>
      <c r="D19" s="169" t="s">
        <v>287</v>
      </c>
      <c r="E19" s="167" t="s">
        <v>25</v>
      </c>
      <c r="F19" s="167" t="s">
        <v>110</v>
      </c>
      <c r="G19" s="193">
        <v>1</v>
      </c>
      <c r="H19" s="174"/>
      <c r="I19" s="174"/>
      <c r="J19" s="214" t="s">
        <v>285</v>
      </c>
      <c r="K19" s="143">
        <f t="shared" si="0"/>
        <v>1</v>
      </c>
      <c r="L19" s="144">
        <v>0</v>
      </c>
      <c r="W19" s="139">
        <v>1</v>
      </c>
      <c r="X19" s="145"/>
      <c r="Y19" s="146"/>
      <c r="Z19" s="146"/>
      <c r="AA19" s="147"/>
      <c r="AB19" s="148">
        <f>IF(Z19=0,+AA19,(Z19*AA19))</f>
        <v>0</v>
      </c>
      <c r="AC19" s="149"/>
      <c r="AD19" s="150"/>
      <c r="AE19" s="151" t="str">
        <f>IF(AB19=0,"",+AB19/$AB$69)</f>
        <v/>
      </c>
      <c r="AF19" s="151" t="str">
        <f>IF(AC19=0,"",SUM(AB19*AC19)/$AB$69)</f>
        <v/>
      </c>
      <c r="AG19" s="152">
        <f>AB19</f>
        <v>0</v>
      </c>
      <c r="AH19" s="150"/>
    </row>
    <row r="20" spans="2:34" ht="15" customHeight="1" x14ac:dyDescent="0.2">
      <c r="B20" s="142">
        <f t="shared" si="1"/>
        <v>6</v>
      </c>
      <c r="C20" s="167" t="s">
        <v>124</v>
      </c>
      <c r="D20" s="169" t="s">
        <v>147</v>
      </c>
      <c r="E20" s="167" t="s">
        <v>24</v>
      </c>
      <c r="F20" s="167" t="s">
        <v>25</v>
      </c>
      <c r="G20" s="193">
        <v>1</v>
      </c>
      <c r="H20" s="174"/>
      <c r="I20" s="174"/>
      <c r="J20" s="175"/>
      <c r="K20" s="143">
        <f t="shared" si="0"/>
        <v>1</v>
      </c>
      <c r="L20" s="144">
        <v>0</v>
      </c>
      <c r="W20" s="139">
        <f>W19+1</f>
        <v>2</v>
      </c>
      <c r="X20" s="145"/>
      <c r="Y20" s="146"/>
      <c r="Z20" s="146"/>
      <c r="AA20" s="147"/>
      <c r="AB20" s="148">
        <f t="shared" ref="AB20:AB68" si="2">IF(Z20=0,+AA20,(Z20*AA20))</f>
        <v>0</v>
      </c>
      <c r="AC20" s="149"/>
      <c r="AD20" s="150"/>
      <c r="AE20" s="151" t="str">
        <f>IF(AB20=0,"",(+AB20/$AB$69)+AE19)</f>
        <v/>
      </c>
      <c r="AF20" s="151" t="str">
        <f>IF(AC20=0,"",(SUM(AB20*AC20)/$AB$69)+AF19)</f>
        <v/>
      </c>
      <c r="AG20" s="152">
        <f>AG19+AB20</f>
        <v>0</v>
      </c>
      <c r="AH20" s="150"/>
    </row>
    <row r="21" spans="2:34" ht="15" customHeight="1" x14ac:dyDescent="0.2">
      <c r="B21" s="142">
        <f t="shared" si="1"/>
        <v>7</v>
      </c>
      <c r="C21" s="167" t="s">
        <v>26</v>
      </c>
      <c r="D21" s="170" t="s">
        <v>126</v>
      </c>
      <c r="E21" s="167" t="s">
        <v>125</v>
      </c>
      <c r="F21" s="167" t="s">
        <v>110</v>
      </c>
      <c r="G21" s="193">
        <v>0</v>
      </c>
      <c r="H21" s="174"/>
      <c r="I21" s="174"/>
      <c r="J21" s="175"/>
      <c r="K21" s="143">
        <f t="shared" si="0"/>
        <v>0</v>
      </c>
      <c r="L21" s="144">
        <v>0</v>
      </c>
      <c r="W21" s="139">
        <f t="shared" ref="W21:W68" si="3">W20+1</f>
        <v>3</v>
      </c>
      <c r="X21" s="145"/>
      <c r="Y21" s="146"/>
      <c r="Z21" s="146"/>
      <c r="AA21" s="147"/>
      <c r="AB21" s="148">
        <f t="shared" si="2"/>
        <v>0</v>
      </c>
      <c r="AC21" s="149"/>
      <c r="AD21" s="150"/>
      <c r="AE21" s="151" t="str">
        <f>IF(AB21=0,"",(+AB21/$AB$69)+AE20)</f>
        <v/>
      </c>
      <c r="AF21" s="151" t="str">
        <f t="shared" ref="AF21:AF68" si="4">IF(AC21=0,"",(SUM(AB21*AC21)/$AB$69)+AF20)</f>
        <v/>
      </c>
      <c r="AG21" s="152">
        <f t="shared" ref="AG21:AG68" si="5">AG20+AB21</f>
        <v>0</v>
      </c>
      <c r="AH21" s="150"/>
    </row>
    <row r="22" spans="2:34" ht="15" customHeight="1" x14ac:dyDescent="0.2">
      <c r="B22" s="142">
        <f t="shared" si="1"/>
        <v>8</v>
      </c>
      <c r="C22" s="167" t="s">
        <v>148</v>
      </c>
      <c r="D22" s="169" t="s">
        <v>316</v>
      </c>
      <c r="E22" s="167" t="s">
        <v>127</v>
      </c>
      <c r="F22" s="167" t="s">
        <v>110</v>
      </c>
      <c r="G22" s="193"/>
      <c r="H22" s="174"/>
      <c r="I22" s="174"/>
      <c r="J22" s="175" t="s">
        <v>288</v>
      </c>
      <c r="K22" s="143">
        <f t="shared" si="0"/>
        <v>0</v>
      </c>
      <c r="L22" s="144">
        <v>0</v>
      </c>
      <c r="W22" s="139">
        <f t="shared" si="3"/>
        <v>4</v>
      </c>
      <c r="X22" s="145"/>
      <c r="Y22" s="146"/>
      <c r="Z22" s="146"/>
      <c r="AA22" s="147"/>
      <c r="AB22" s="148">
        <f t="shared" si="2"/>
        <v>0</v>
      </c>
      <c r="AC22" s="149"/>
      <c r="AD22" s="150"/>
      <c r="AE22" s="151" t="str">
        <f t="shared" ref="AE22:AE68" si="6">IF(AB22=0,"",(+AB22/$AB$69)+AE21)</f>
        <v/>
      </c>
      <c r="AF22" s="151" t="str">
        <f t="shared" si="4"/>
        <v/>
      </c>
      <c r="AG22" s="152">
        <f t="shared" si="5"/>
        <v>0</v>
      </c>
      <c r="AH22" s="150"/>
    </row>
    <row r="23" spans="2:34" ht="15" customHeight="1" x14ac:dyDescent="0.2">
      <c r="B23" s="142">
        <f t="shared" si="1"/>
        <v>9</v>
      </c>
      <c r="C23" s="167" t="s">
        <v>128</v>
      </c>
      <c r="D23" s="169" t="s">
        <v>129</v>
      </c>
      <c r="E23" s="167" t="s">
        <v>125</v>
      </c>
      <c r="F23" s="167" t="s">
        <v>110</v>
      </c>
      <c r="G23" s="193">
        <v>1</v>
      </c>
      <c r="H23" s="174"/>
      <c r="I23" s="174"/>
      <c r="J23" s="175"/>
      <c r="K23" s="143">
        <f t="shared" si="0"/>
        <v>1</v>
      </c>
      <c r="L23" s="144">
        <v>0</v>
      </c>
      <c r="W23" s="139">
        <f t="shared" si="3"/>
        <v>5</v>
      </c>
      <c r="X23" s="145"/>
      <c r="Y23" s="146"/>
      <c r="Z23" s="146"/>
      <c r="AA23" s="147"/>
      <c r="AB23" s="148">
        <f t="shared" si="2"/>
        <v>0</v>
      </c>
      <c r="AC23" s="149"/>
      <c r="AD23" s="150"/>
      <c r="AE23" s="151" t="str">
        <f t="shared" si="6"/>
        <v/>
      </c>
      <c r="AF23" s="151" t="str">
        <f t="shared" si="4"/>
        <v/>
      </c>
      <c r="AG23" s="152">
        <f t="shared" si="5"/>
        <v>0</v>
      </c>
      <c r="AH23" s="150"/>
    </row>
    <row r="24" spans="2:34" ht="15" customHeight="1" x14ac:dyDescent="0.2">
      <c r="B24" s="142">
        <f t="shared" si="1"/>
        <v>10</v>
      </c>
      <c r="C24" s="167" t="s">
        <v>128</v>
      </c>
      <c r="D24" s="169" t="s">
        <v>289</v>
      </c>
      <c r="E24" s="167" t="s">
        <v>127</v>
      </c>
      <c r="F24" s="167" t="s">
        <v>110</v>
      </c>
      <c r="G24" s="193">
        <v>1</v>
      </c>
      <c r="H24" s="174">
        <v>40</v>
      </c>
      <c r="I24" s="174"/>
      <c r="J24" s="175" t="s">
        <v>216</v>
      </c>
      <c r="K24" s="143">
        <f t="shared" si="0"/>
        <v>1</v>
      </c>
      <c r="L24" s="144">
        <v>0</v>
      </c>
      <c r="W24" s="139">
        <f t="shared" si="3"/>
        <v>6</v>
      </c>
      <c r="X24" s="145"/>
      <c r="Y24" s="146"/>
      <c r="Z24" s="146"/>
      <c r="AA24" s="147"/>
      <c r="AB24" s="148">
        <f t="shared" si="2"/>
        <v>0</v>
      </c>
      <c r="AC24" s="149"/>
      <c r="AD24" s="150"/>
      <c r="AE24" s="151" t="str">
        <f t="shared" si="6"/>
        <v/>
      </c>
      <c r="AF24" s="151" t="str">
        <f t="shared" si="4"/>
        <v/>
      </c>
      <c r="AG24" s="152">
        <f t="shared" si="5"/>
        <v>0</v>
      </c>
      <c r="AH24" s="150"/>
    </row>
    <row r="25" spans="2:34" ht="15" customHeight="1" x14ac:dyDescent="0.2">
      <c r="B25" s="142">
        <f t="shared" si="1"/>
        <v>11</v>
      </c>
      <c r="C25" s="167" t="s">
        <v>128</v>
      </c>
      <c r="D25" s="169" t="s">
        <v>130</v>
      </c>
      <c r="E25" s="167" t="s">
        <v>125</v>
      </c>
      <c r="F25" s="167" t="s">
        <v>110</v>
      </c>
      <c r="G25" s="193">
        <v>0.5</v>
      </c>
      <c r="H25" s="174"/>
      <c r="I25" s="174"/>
      <c r="J25" s="175"/>
      <c r="K25" s="143">
        <f t="shared" si="0"/>
        <v>0.5</v>
      </c>
      <c r="L25" s="144">
        <v>0</v>
      </c>
      <c r="W25" s="139">
        <f t="shared" si="3"/>
        <v>7</v>
      </c>
      <c r="X25" s="145"/>
      <c r="Y25" s="146"/>
      <c r="Z25" s="146"/>
      <c r="AA25" s="147"/>
      <c r="AB25" s="148">
        <f t="shared" si="2"/>
        <v>0</v>
      </c>
      <c r="AC25" s="149"/>
      <c r="AD25" s="150"/>
      <c r="AE25" s="151" t="str">
        <f t="shared" si="6"/>
        <v/>
      </c>
      <c r="AF25" s="151" t="str">
        <f t="shared" si="4"/>
        <v/>
      </c>
      <c r="AG25" s="152">
        <f t="shared" si="5"/>
        <v>0</v>
      </c>
      <c r="AH25" s="150"/>
    </row>
    <row r="26" spans="2:34" ht="15" customHeight="1" x14ac:dyDescent="0.2">
      <c r="B26" s="142">
        <f t="shared" si="1"/>
        <v>12</v>
      </c>
      <c r="C26" s="167" t="s">
        <v>128</v>
      </c>
      <c r="D26" s="169" t="s">
        <v>292</v>
      </c>
      <c r="E26" s="167" t="s">
        <v>125</v>
      </c>
      <c r="F26" s="167" t="s">
        <v>110</v>
      </c>
      <c r="G26" s="193">
        <v>0.5</v>
      </c>
      <c r="H26" s="174"/>
      <c r="I26" s="174"/>
      <c r="J26" s="175"/>
      <c r="K26" s="143">
        <f t="shared" si="0"/>
        <v>0.5</v>
      </c>
      <c r="L26" s="144">
        <v>0</v>
      </c>
      <c r="W26" s="139">
        <f t="shared" si="3"/>
        <v>8</v>
      </c>
      <c r="X26" s="145"/>
      <c r="Y26" s="146"/>
      <c r="Z26" s="146"/>
      <c r="AA26" s="147"/>
      <c r="AB26" s="148">
        <f t="shared" si="2"/>
        <v>0</v>
      </c>
      <c r="AC26" s="149"/>
      <c r="AD26" s="150"/>
      <c r="AE26" s="151" t="str">
        <f t="shared" si="6"/>
        <v/>
      </c>
      <c r="AF26" s="151" t="str">
        <f t="shared" si="4"/>
        <v/>
      </c>
      <c r="AG26" s="152">
        <f t="shared" si="5"/>
        <v>0</v>
      </c>
      <c r="AH26" s="150"/>
    </row>
    <row r="27" spans="2:34" ht="15" customHeight="1" x14ac:dyDescent="0.2">
      <c r="B27" s="142">
        <f t="shared" si="1"/>
        <v>13</v>
      </c>
      <c r="C27" s="167" t="s">
        <v>136</v>
      </c>
      <c r="D27" s="169" t="s">
        <v>137</v>
      </c>
      <c r="E27" s="167" t="s">
        <v>125</v>
      </c>
      <c r="F27" s="167" t="s">
        <v>110</v>
      </c>
      <c r="G27" s="193">
        <v>0.25</v>
      </c>
      <c r="H27" s="174"/>
      <c r="I27" s="174"/>
      <c r="J27" s="175"/>
      <c r="K27" s="143">
        <f t="shared" si="0"/>
        <v>0.25</v>
      </c>
      <c r="L27" s="144">
        <v>0</v>
      </c>
      <c r="W27" s="139">
        <f t="shared" si="3"/>
        <v>9</v>
      </c>
      <c r="X27" s="145"/>
      <c r="Y27" s="146"/>
      <c r="Z27" s="146"/>
      <c r="AA27" s="147"/>
      <c r="AB27" s="148">
        <f t="shared" si="2"/>
        <v>0</v>
      </c>
      <c r="AC27" s="149"/>
      <c r="AD27" s="150"/>
      <c r="AE27" s="151" t="str">
        <f t="shared" si="6"/>
        <v/>
      </c>
      <c r="AF27" s="151" t="str">
        <f t="shared" si="4"/>
        <v/>
      </c>
      <c r="AG27" s="152">
        <f t="shared" si="5"/>
        <v>0</v>
      </c>
      <c r="AH27" s="150"/>
    </row>
    <row r="28" spans="2:34" ht="15" customHeight="1" x14ac:dyDescent="0.2">
      <c r="B28" s="142">
        <f t="shared" si="1"/>
        <v>14</v>
      </c>
      <c r="C28" s="167" t="s">
        <v>131</v>
      </c>
      <c r="D28" s="169" t="s">
        <v>293</v>
      </c>
      <c r="E28" s="167" t="s">
        <v>125</v>
      </c>
      <c r="F28" s="167" t="s">
        <v>110</v>
      </c>
      <c r="G28" s="193">
        <v>1</v>
      </c>
      <c r="H28" s="174"/>
      <c r="I28" s="174"/>
      <c r="J28" s="175"/>
      <c r="K28" s="143">
        <f t="shared" si="0"/>
        <v>1</v>
      </c>
      <c r="L28" s="144">
        <v>0</v>
      </c>
      <c r="W28" s="139">
        <f t="shared" si="3"/>
        <v>10</v>
      </c>
      <c r="X28" s="145"/>
      <c r="Y28" s="146"/>
      <c r="Z28" s="146"/>
      <c r="AA28" s="147"/>
      <c r="AB28" s="148">
        <f t="shared" si="2"/>
        <v>0</v>
      </c>
      <c r="AC28" s="149"/>
      <c r="AD28" s="150"/>
      <c r="AE28" s="151" t="str">
        <f t="shared" si="6"/>
        <v/>
      </c>
      <c r="AF28" s="151" t="str">
        <f t="shared" si="4"/>
        <v/>
      </c>
      <c r="AG28" s="152">
        <f t="shared" si="5"/>
        <v>0</v>
      </c>
      <c r="AH28" s="150"/>
    </row>
    <row r="29" spans="2:34" ht="15" customHeight="1" x14ac:dyDescent="0.2">
      <c r="B29" s="142">
        <f t="shared" si="1"/>
        <v>15</v>
      </c>
      <c r="C29" s="167" t="s">
        <v>132</v>
      </c>
      <c r="D29" s="169" t="s">
        <v>133</v>
      </c>
      <c r="E29" s="167" t="s">
        <v>125</v>
      </c>
      <c r="F29" s="167" t="s">
        <v>110</v>
      </c>
      <c r="G29" s="193">
        <v>12</v>
      </c>
      <c r="H29" s="174"/>
      <c r="I29" s="174"/>
      <c r="J29" s="175" t="s">
        <v>219</v>
      </c>
      <c r="K29" s="143">
        <f t="shared" si="0"/>
        <v>12</v>
      </c>
      <c r="L29" s="144">
        <v>0</v>
      </c>
      <c r="W29" s="139">
        <f t="shared" si="3"/>
        <v>11</v>
      </c>
      <c r="X29" s="145"/>
      <c r="Y29" s="146"/>
      <c r="Z29" s="146"/>
      <c r="AA29" s="147"/>
      <c r="AB29" s="148">
        <f t="shared" si="2"/>
        <v>0</v>
      </c>
      <c r="AC29" s="149"/>
      <c r="AD29" s="150"/>
      <c r="AE29" s="151" t="str">
        <f t="shared" si="6"/>
        <v/>
      </c>
      <c r="AF29" s="151" t="str">
        <f t="shared" si="4"/>
        <v/>
      </c>
      <c r="AG29" s="152">
        <f t="shared" si="5"/>
        <v>0</v>
      </c>
      <c r="AH29" s="150"/>
    </row>
    <row r="30" spans="2:34" ht="15" customHeight="1" x14ac:dyDescent="0.2">
      <c r="B30" s="142">
        <f t="shared" si="1"/>
        <v>16</v>
      </c>
      <c r="C30" s="167" t="s">
        <v>107</v>
      </c>
      <c r="D30" s="169" t="s">
        <v>294</v>
      </c>
      <c r="E30" s="167" t="s">
        <v>125</v>
      </c>
      <c r="F30" s="167" t="s">
        <v>110</v>
      </c>
      <c r="G30" s="193">
        <v>1</v>
      </c>
      <c r="H30" s="174"/>
      <c r="I30" s="174"/>
      <c r="J30" s="175"/>
      <c r="K30" s="143">
        <f t="shared" si="0"/>
        <v>1</v>
      </c>
      <c r="L30" s="144">
        <v>0</v>
      </c>
      <c r="W30" s="139">
        <f t="shared" si="3"/>
        <v>12</v>
      </c>
      <c r="X30" s="145"/>
      <c r="Y30" s="146"/>
      <c r="Z30" s="146"/>
      <c r="AA30" s="147"/>
      <c r="AB30" s="148">
        <f t="shared" si="2"/>
        <v>0</v>
      </c>
      <c r="AC30" s="149"/>
      <c r="AD30" s="150"/>
      <c r="AE30" s="151" t="str">
        <f t="shared" si="6"/>
        <v/>
      </c>
      <c r="AF30" s="151" t="str">
        <f t="shared" si="4"/>
        <v/>
      </c>
      <c r="AG30" s="152">
        <f t="shared" si="5"/>
        <v>0</v>
      </c>
      <c r="AH30" s="150"/>
    </row>
    <row r="31" spans="2:34" ht="15" customHeight="1" x14ac:dyDescent="0.2">
      <c r="B31" s="142">
        <f t="shared" si="1"/>
        <v>17</v>
      </c>
      <c r="C31" s="167" t="s">
        <v>134</v>
      </c>
      <c r="D31" s="169" t="s">
        <v>135</v>
      </c>
      <c r="E31" s="167" t="s">
        <v>125</v>
      </c>
      <c r="F31" s="167" t="s">
        <v>110</v>
      </c>
      <c r="G31" s="193">
        <v>8</v>
      </c>
      <c r="H31" s="174"/>
      <c r="I31" s="174"/>
      <c r="J31" s="175"/>
      <c r="K31" s="143">
        <f t="shared" si="0"/>
        <v>8</v>
      </c>
      <c r="L31" s="144">
        <v>0</v>
      </c>
      <c r="W31" s="139">
        <f t="shared" si="3"/>
        <v>13</v>
      </c>
      <c r="X31" s="153"/>
      <c r="Y31" s="146"/>
      <c r="Z31" s="146"/>
      <c r="AA31" s="147"/>
      <c r="AB31" s="148">
        <f t="shared" si="2"/>
        <v>0</v>
      </c>
      <c r="AC31" s="149"/>
      <c r="AD31" s="150"/>
      <c r="AE31" s="151" t="str">
        <f t="shared" si="6"/>
        <v/>
      </c>
      <c r="AF31" s="151" t="str">
        <f t="shared" si="4"/>
        <v/>
      </c>
      <c r="AG31" s="152">
        <f t="shared" si="5"/>
        <v>0</v>
      </c>
      <c r="AH31" s="150" t="s">
        <v>1</v>
      </c>
    </row>
    <row r="32" spans="2:34" ht="15" customHeight="1" x14ac:dyDescent="0.2">
      <c r="B32" s="142">
        <f t="shared" si="1"/>
        <v>18</v>
      </c>
      <c r="C32" s="167" t="s">
        <v>136</v>
      </c>
      <c r="D32" s="169" t="s">
        <v>295</v>
      </c>
      <c r="E32" s="167" t="s">
        <v>125</v>
      </c>
      <c r="F32" s="167" t="s">
        <v>110</v>
      </c>
      <c r="G32" s="193">
        <v>0.25</v>
      </c>
      <c r="H32" s="174"/>
      <c r="I32" s="174"/>
      <c r="J32" s="175"/>
      <c r="K32" s="143">
        <f t="shared" si="0"/>
        <v>0.25</v>
      </c>
      <c r="L32" s="144">
        <v>0</v>
      </c>
      <c r="W32" s="139">
        <f t="shared" si="3"/>
        <v>14</v>
      </c>
      <c r="X32" s="153"/>
      <c r="Y32" s="146"/>
      <c r="Z32" s="146"/>
      <c r="AA32" s="147"/>
      <c r="AB32" s="148">
        <f t="shared" si="2"/>
        <v>0</v>
      </c>
      <c r="AC32" s="149"/>
      <c r="AD32" s="150"/>
      <c r="AE32" s="151" t="str">
        <f t="shared" si="6"/>
        <v/>
      </c>
      <c r="AF32" s="151" t="str">
        <f t="shared" si="4"/>
        <v/>
      </c>
      <c r="AG32" s="152">
        <f t="shared" si="5"/>
        <v>0</v>
      </c>
      <c r="AH32" s="150" t="s">
        <v>1</v>
      </c>
    </row>
    <row r="33" spans="2:34" ht="15" customHeight="1" x14ac:dyDescent="0.2">
      <c r="B33" s="142">
        <f t="shared" si="1"/>
        <v>19</v>
      </c>
      <c r="C33" s="167" t="s">
        <v>132</v>
      </c>
      <c r="D33" s="169" t="s">
        <v>138</v>
      </c>
      <c r="E33" s="167" t="s">
        <v>125</v>
      </c>
      <c r="F33" s="167" t="s">
        <v>110</v>
      </c>
      <c r="G33" s="193">
        <v>12</v>
      </c>
      <c r="H33" s="193">
        <v>120</v>
      </c>
      <c r="I33" s="174"/>
      <c r="J33" s="175"/>
      <c r="K33" s="143">
        <f t="shared" si="0"/>
        <v>12</v>
      </c>
      <c r="L33" s="144">
        <v>0</v>
      </c>
      <c r="W33" s="139">
        <f t="shared" si="3"/>
        <v>15</v>
      </c>
      <c r="X33" s="153"/>
      <c r="Y33" s="146"/>
      <c r="Z33" s="146"/>
      <c r="AA33" s="147"/>
      <c r="AB33" s="148">
        <f t="shared" si="2"/>
        <v>0</v>
      </c>
      <c r="AC33" s="149"/>
      <c r="AD33" s="150"/>
      <c r="AE33" s="151" t="str">
        <f t="shared" si="6"/>
        <v/>
      </c>
      <c r="AF33" s="151" t="str">
        <f t="shared" si="4"/>
        <v/>
      </c>
      <c r="AG33" s="152">
        <f t="shared" si="5"/>
        <v>0</v>
      </c>
      <c r="AH33" s="150" t="s">
        <v>1</v>
      </c>
    </row>
    <row r="34" spans="2:34" ht="15" customHeight="1" x14ac:dyDescent="0.2">
      <c r="B34" s="142">
        <f t="shared" si="1"/>
        <v>20</v>
      </c>
      <c r="C34" s="167" t="s">
        <v>124</v>
      </c>
      <c r="D34" s="169" t="s">
        <v>139</v>
      </c>
      <c r="E34" s="167" t="s">
        <v>24</v>
      </c>
      <c r="F34" s="167" t="s">
        <v>125</v>
      </c>
      <c r="G34" s="193">
        <v>1</v>
      </c>
      <c r="H34" s="174"/>
      <c r="I34" s="174"/>
      <c r="J34" s="175"/>
      <c r="K34" s="143">
        <f t="shared" si="0"/>
        <v>1</v>
      </c>
      <c r="L34" s="144">
        <v>0</v>
      </c>
      <c r="N34" s="3"/>
      <c r="O34" s="3"/>
      <c r="W34" s="139">
        <f t="shared" si="3"/>
        <v>16</v>
      </c>
      <c r="X34" s="153"/>
      <c r="Y34" s="146"/>
      <c r="Z34" s="146"/>
      <c r="AA34" s="147"/>
      <c r="AB34" s="148">
        <f t="shared" si="2"/>
        <v>0</v>
      </c>
      <c r="AC34" s="149"/>
      <c r="AD34" s="150"/>
      <c r="AE34" s="151" t="str">
        <f t="shared" si="6"/>
        <v/>
      </c>
      <c r="AF34" s="151" t="str">
        <f t="shared" si="4"/>
        <v/>
      </c>
      <c r="AG34" s="152">
        <f t="shared" si="5"/>
        <v>0</v>
      </c>
      <c r="AH34" s="150" t="s">
        <v>1</v>
      </c>
    </row>
    <row r="35" spans="2:34" ht="15" customHeight="1" x14ac:dyDescent="0.2">
      <c r="B35" s="142">
        <f t="shared" si="1"/>
        <v>21</v>
      </c>
      <c r="C35" s="167" t="s">
        <v>140</v>
      </c>
      <c r="D35" s="169" t="s">
        <v>141</v>
      </c>
      <c r="E35" s="167" t="s">
        <v>125</v>
      </c>
      <c r="F35" s="167" t="s">
        <v>110</v>
      </c>
      <c r="G35" s="193">
        <v>0.25</v>
      </c>
      <c r="H35" s="174"/>
      <c r="I35" s="174"/>
      <c r="J35" s="176"/>
      <c r="K35" s="143">
        <f t="shared" si="0"/>
        <v>0.25</v>
      </c>
      <c r="L35" s="144">
        <v>0</v>
      </c>
      <c r="N35" s="3"/>
      <c r="O35" s="3"/>
      <c r="W35" s="139">
        <f t="shared" si="3"/>
        <v>17</v>
      </c>
      <c r="X35" s="153"/>
      <c r="Y35" s="146"/>
      <c r="Z35" s="146"/>
      <c r="AA35" s="147"/>
      <c r="AB35" s="148">
        <f t="shared" si="2"/>
        <v>0</v>
      </c>
      <c r="AC35" s="149"/>
      <c r="AD35" s="150"/>
      <c r="AE35" s="151" t="str">
        <f t="shared" si="6"/>
        <v/>
      </c>
      <c r="AF35" s="151" t="str">
        <f t="shared" si="4"/>
        <v/>
      </c>
      <c r="AG35" s="152">
        <f t="shared" si="5"/>
        <v>0</v>
      </c>
      <c r="AH35" s="150" t="s">
        <v>1</v>
      </c>
    </row>
    <row r="36" spans="2:34" ht="15" customHeight="1" x14ac:dyDescent="0.2">
      <c r="B36" s="142">
        <f t="shared" si="1"/>
        <v>22</v>
      </c>
      <c r="C36" s="167" t="s">
        <v>140</v>
      </c>
      <c r="D36" s="169" t="s">
        <v>296</v>
      </c>
      <c r="E36" s="167" t="s">
        <v>125</v>
      </c>
      <c r="F36" s="167" t="s">
        <v>110</v>
      </c>
      <c r="G36" s="193">
        <v>0.25</v>
      </c>
      <c r="H36" s="174"/>
      <c r="I36" s="174"/>
      <c r="J36" s="176"/>
      <c r="K36" s="143">
        <f t="shared" si="0"/>
        <v>0.25</v>
      </c>
      <c r="L36" s="144">
        <v>0</v>
      </c>
      <c r="N36" s="3"/>
      <c r="O36" s="3"/>
      <c r="W36" s="139">
        <f t="shared" si="3"/>
        <v>18</v>
      </c>
      <c r="X36" s="153"/>
      <c r="Y36" s="146"/>
      <c r="Z36" s="146"/>
      <c r="AA36" s="147"/>
      <c r="AB36" s="148">
        <f t="shared" si="2"/>
        <v>0</v>
      </c>
      <c r="AC36" s="149"/>
      <c r="AD36" s="150"/>
      <c r="AE36" s="151" t="str">
        <f t="shared" si="6"/>
        <v/>
      </c>
      <c r="AF36" s="151" t="str">
        <f t="shared" si="4"/>
        <v/>
      </c>
      <c r="AG36" s="152">
        <f t="shared" si="5"/>
        <v>0</v>
      </c>
      <c r="AH36" s="150" t="s">
        <v>1</v>
      </c>
    </row>
    <row r="37" spans="2:34" ht="15" customHeight="1" x14ac:dyDescent="0.2">
      <c r="B37" s="142">
        <f t="shared" si="1"/>
        <v>23</v>
      </c>
      <c r="C37" s="167" t="s">
        <v>136</v>
      </c>
      <c r="D37" s="169" t="s">
        <v>142</v>
      </c>
      <c r="E37" s="167" t="s">
        <v>125</v>
      </c>
      <c r="F37" s="167" t="s">
        <v>110</v>
      </c>
      <c r="G37" s="193">
        <v>0.25</v>
      </c>
      <c r="H37" s="174">
        <v>8</v>
      </c>
      <c r="I37" s="174"/>
      <c r="J37" s="176"/>
      <c r="K37" s="143">
        <f t="shared" si="0"/>
        <v>0.25</v>
      </c>
      <c r="L37" s="144">
        <v>0</v>
      </c>
      <c r="N37" s="3"/>
      <c r="O37" s="3"/>
      <c r="W37" s="139">
        <f t="shared" si="3"/>
        <v>19</v>
      </c>
      <c r="X37" s="153" t="s">
        <v>1</v>
      </c>
      <c r="Y37" s="146"/>
      <c r="Z37" s="146"/>
      <c r="AA37" s="147"/>
      <c r="AB37" s="148">
        <f t="shared" si="2"/>
        <v>0</v>
      </c>
      <c r="AC37" s="149"/>
      <c r="AD37" s="150"/>
      <c r="AE37" s="151" t="str">
        <f t="shared" si="6"/>
        <v/>
      </c>
      <c r="AF37" s="151" t="str">
        <f t="shared" si="4"/>
        <v/>
      </c>
      <c r="AG37" s="152">
        <f t="shared" si="5"/>
        <v>0</v>
      </c>
      <c r="AH37" s="150" t="s">
        <v>1</v>
      </c>
    </row>
    <row r="38" spans="2:34" ht="15" customHeight="1" x14ac:dyDescent="0.2">
      <c r="B38" s="142">
        <f t="shared" si="1"/>
        <v>24</v>
      </c>
      <c r="C38" s="44" t="s">
        <v>143</v>
      </c>
      <c r="D38" s="169" t="s">
        <v>291</v>
      </c>
      <c r="E38" s="167" t="s">
        <v>24</v>
      </c>
      <c r="F38" s="167" t="s">
        <v>125</v>
      </c>
      <c r="G38" s="193">
        <v>2</v>
      </c>
      <c r="H38" s="174"/>
      <c r="I38" s="174"/>
      <c r="J38" s="177"/>
      <c r="K38" s="143">
        <f t="shared" si="0"/>
        <v>2</v>
      </c>
      <c r="L38" s="144">
        <v>0</v>
      </c>
      <c r="N38" s="3"/>
      <c r="O38" s="3"/>
      <c r="W38" s="139">
        <f t="shared" si="3"/>
        <v>20</v>
      </c>
      <c r="X38" s="153" t="s">
        <v>1</v>
      </c>
      <c r="Y38" s="146"/>
      <c r="Z38" s="146"/>
      <c r="AA38" s="147"/>
      <c r="AB38" s="148">
        <f t="shared" si="2"/>
        <v>0</v>
      </c>
      <c r="AC38" s="149"/>
      <c r="AD38" s="150"/>
      <c r="AE38" s="151" t="str">
        <f t="shared" si="6"/>
        <v/>
      </c>
      <c r="AF38" s="151" t="str">
        <f t="shared" si="4"/>
        <v/>
      </c>
      <c r="AG38" s="152">
        <f t="shared" si="5"/>
        <v>0</v>
      </c>
      <c r="AH38" s="150" t="s">
        <v>1</v>
      </c>
    </row>
    <row r="39" spans="2:34" ht="15" customHeight="1" x14ac:dyDescent="0.2">
      <c r="B39" s="142">
        <f t="shared" si="1"/>
        <v>25</v>
      </c>
      <c r="C39" s="44" t="s">
        <v>144</v>
      </c>
      <c r="D39" s="169" t="s">
        <v>297</v>
      </c>
      <c r="E39" s="167" t="s">
        <v>145</v>
      </c>
      <c r="F39" s="167" t="s">
        <v>125</v>
      </c>
      <c r="G39" s="193">
        <v>4</v>
      </c>
      <c r="H39" s="174">
        <v>4</v>
      </c>
      <c r="I39" s="174"/>
      <c r="J39" s="177"/>
      <c r="K39" s="143">
        <f t="shared" si="0"/>
        <v>4</v>
      </c>
      <c r="L39" s="144">
        <v>0</v>
      </c>
      <c r="N39" s="3"/>
      <c r="O39" s="3"/>
      <c r="W39" s="139">
        <f t="shared" si="3"/>
        <v>21</v>
      </c>
      <c r="X39" s="153" t="s">
        <v>1</v>
      </c>
      <c r="Y39" s="146"/>
      <c r="Z39" s="146"/>
      <c r="AA39" s="147"/>
      <c r="AB39" s="148">
        <f t="shared" si="2"/>
        <v>0</v>
      </c>
      <c r="AC39" s="149"/>
      <c r="AD39" s="150"/>
      <c r="AE39" s="151" t="str">
        <f t="shared" si="6"/>
        <v/>
      </c>
      <c r="AF39" s="151" t="str">
        <f t="shared" si="4"/>
        <v/>
      </c>
      <c r="AG39" s="152">
        <f t="shared" si="5"/>
        <v>0</v>
      </c>
      <c r="AH39" s="150" t="s">
        <v>1</v>
      </c>
    </row>
    <row r="40" spans="2:34" ht="15" customHeight="1" x14ac:dyDescent="0.2">
      <c r="B40" s="142">
        <f t="shared" si="1"/>
        <v>26</v>
      </c>
      <c r="C40" s="167" t="s">
        <v>146</v>
      </c>
      <c r="D40" s="169" t="s">
        <v>298</v>
      </c>
      <c r="E40" s="167" t="s">
        <v>24</v>
      </c>
      <c r="F40" s="167" t="s">
        <v>125</v>
      </c>
      <c r="G40" s="193">
        <v>1</v>
      </c>
      <c r="H40" s="174"/>
      <c r="I40" s="174"/>
      <c r="J40" s="177"/>
      <c r="K40" s="143">
        <f t="shared" si="0"/>
        <v>1</v>
      </c>
      <c r="L40" s="144">
        <v>0</v>
      </c>
      <c r="N40" s="3"/>
      <c r="O40" s="3"/>
      <c r="W40" s="139">
        <f t="shared" si="3"/>
        <v>22</v>
      </c>
      <c r="X40" s="153" t="s">
        <v>1</v>
      </c>
      <c r="Y40" s="146"/>
      <c r="Z40" s="146"/>
      <c r="AA40" s="147"/>
      <c r="AB40" s="148">
        <f t="shared" si="2"/>
        <v>0</v>
      </c>
      <c r="AC40" s="149"/>
      <c r="AD40" s="150"/>
      <c r="AE40" s="151" t="str">
        <f t="shared" si="6"/>
        <v/>
      </c>
      <c r="AF40" s="151" t="str">
        <f t="shared" si="4"/>
        <v/>
      </c>
      <c r="AG40" s="152">
        <f t="shared" si="5"/>
        <v>0</v>
      </c>
      <c r="AH40" s="150" t="s">
        <v>1</v>
      </c>
    </row>
    <row r="41" spans="2:34" ht="15" customHeight="1" x14ac:dyDescent="0.2">
      <c r="B41" s="142">
        <f t="shared" si="1"/>
        <v>27</v>
      </c>
      <c r="C41" s="44"/>
      <c r="D41" s="171" t="s">
        <v>299</v>
      </c>
      <c r="E41" s="167"/>
      <c r="F41" s="167"/>
      <c r="G41" s="193"/>
      <c r="H41" s="174"/>
      <c r="I41" s="174"/>
      <c r="J41" s="177"/>
      <c r="K41" s="143">
        <f t="shared" si="0"/>
        <v>0</v>
      </c>
      <c r="L41" s="144">
        <v>0</v>
      </c>
      <c r="N41" s="3"/>
      <c r="O41" s="3"/>
      <c r="W41" s="139">
        <f t="shared" si="3"/>
        <v>23</v>
      </c>
      <c r="X41" s="153" t="s">
        <v>1</v>
      </c>
      <c r="Y41" s="146"/>
      <c r="Z41" s="146"/>
      <c r="AA41" s="147"/>
      <c r="AB41" s="148">
        <f t="shared" si="2"/>
        <v>0</v>
      </c>
      <c r="AC41" s="149"/>
      <c r="AD41" s="150"/>
      <c r="AE41" s="151" t="str">
        <f t="shared" si="6"/>
        <v/>
      </c>
      <c r="AF41" s="151" t="str">
        <f t="shared" si="4"/>
        <v/>
      </c>
      <c r="AG41" s="152">
        <f t="shared" si="5"/>
        <v>0</v>
      </c>
      <c r="AH41" s="150" t="s">
        <v>1</v>
      </c>
    </row>
    <row r="42" spans="2:34" ht="15" customHeight="1" x14ac:dyDescent="0.2">
      <c r="B42" s="142">
        <f t="shared" si="1"/>
        <v>28</v>
      </c>
      <c r="C42" s="44"/>
      <c r="D42" s="171"/>
      <c r="E42" s="167"/>
      <c r="F42" s="167"/>
      <c r="G42" s="193"/>
      <c r="H42" s="174"/>
      <c r="I42" s="174"/>
      <c r="J42" s="177"/>
      <c r="K42" s="143">
        <f t="shared" si="0"/>
        <v>0</v>
      </c>
      <c r="L42" s="144">
        <v>0</v>
      </c>
      <c r="N42" s="3"/>
      <c r="O42" s="3"/>
      <c r="W42" s="139">
        <f t="shared" si="3"/>
        <v>24</v>
      </c>
      <c r="X42" s="153" t="s">
        <v>1</v>
      </c>
      <c r="Y42" s="146"/>
      <c r="Z42" s="146"/>
      <c r="AA42" s="147"/>
      <c r="AB42" s="148">
        <f t="shared" si="2"/>
        <v>0</v>
      </c>
      <c r="AC42" s="149"/>
      <c r="AD42" s="150"/>
      <c r="AE42" s="151" t="str">
        <f t="shared" si="6"/>
        <v/>
      </c>
      <c r="AF42" s="151" t="str">
        <f t="shared" si="4"/>
        <v/>
      </c>
      <c r="AG42" s="152">
        <f t="shared" si="5"/>
        <v>0</v>
      </c>
      <c r="AH42" s="150" t="s">
        <v>1</v>
      </c>
    </row>
    <row r="43" spans="2:34" ht="15" customHeight="1" x14ac:dyDescent="0.2">
      <c r="B43" s="142">
        <f t="shared" si="1"/>
        <v>29</v>
      </c>
      <c r="C43" s="154"/>
      <c r="D43" s="155"/>
      <c r="E43" s="154"/>
      <c r="F43" s="154"/>
      <c r="G43" s="193"/>
      <c r="H43" s="174"/>
      <c r="I43" s="174"/>
      <c r="J43" s="177"/>
      <c r="K43" s="143">
        <f t="shared" si="0"/>
        <v>0</v>
      </c>
      <c r="L43" s="144">
        <v>0</v>
      </c>
      <c r="N43" s="3"/>
      <c r="O43" s="3"/>
      <c r="W43" s="139">
        <f t="shared" si="3"/>
        <v>25</v>
      </c>
      <c r="X43" s="153" t="s">
        <v>1</v>
      </c>
      <c r="Y43" s="146"/>
      <c r="Z43" s="146"/>
      <c r="AA43" s="147"/>
      <c r="AB43" s="148">
        <f t="shared" si="2"/>
        <v>0</v>
      </c>
      <c r="AC43" s="149"/>
      <c r="AD43" s="150"/>
      <c r="AE43" s="151" t="str">
        <f t="shared" si="6"/>
        <v/>
      </c>
      <c r="AF43" s="151" t="str">
        <f t="shared" si="4"/>
        <v/>
      </c>
      <c r="AG43" s="152">
        <f t="shared" si="5"/>
        <v>0</v>
      </c>
      <c r="AH43" s="150" t="s">
        <v>1</v>
      </c>
    </row>
    <row r="44" spans="2:34" ht="15" customHeight="1" x14ac:dyDescent="0.2">
      <c r="B44" s="142">
        <f t="shared" si="1"/>
        <v>30</v>
      </c>
      <c r="C44" s="154"/>
      <c r="D44" s="155"/>
      <c r="E44" s="154"/>
      <c r="F44" s="154"/>
      <c r="G44" s="193"/>
      <c r="H44" s="174"/>
      <c r="I44" s="174"/>
      <c r="J44" s="177"/>
      <c r="K44" s="143">
        <f t="shared" si="0"/>
        <v>0</v>
      </c>
      <c r="L44" s="144">
        <v>0</v>
      </c>
      <c r="N44" s="3"/>
      <c r="O44" s="3"/>
      <c r="W44" s="139">
        <f t="shared" si="3"/>
        <v>26</v>
      </c>
      <c r="X44" s="153" t="s">
        <v>1</v>
      </c>
      <c r="Y44" s="146"/>
      <c r="Z44" s="146"/>
      <c r="AA44" s="147"/>
      <c r="AB44" s="148">
        <f t="shared" si="2"/>
        <v>0</v>
      </c>
      <c r="AC44" s="149"/>
      <c r="AD44" s="150"/>
      <c r="AE44" s="151" t="str">
        <f t="shared" si="6"/>
        <v/>
      </c>
      <c r="AF44" s="151" t="str">
        <f t="shared" si="4"/>
        <v/>
      </c>
      <c r="AG44" s="152">
        <f t="shared" si="5"/>
        <v>0</v>
      </c>
      <c r="AH44" s="150" t="s">
        <v>1</v>
      </c>
    </row>
    <row r="45" spans="2:34" ht="15" customHeight="1" x14ac:dyDescent="0.2">
      <c r="B45" s="142">
        <f t="shared" si="1"/>
        <v>31</v>
      </c>
      <c r="C45" s="154"/>
      <c r="D45" s="155"/>
      <c r="E45" s="154"/>
      <c r="F45" s="154"/>
      <c r="G45" s="193"/>
      <c r="H45" s="174"/>
      <c r="I45" s="174"/>
      <c r="J45" s="177"/>
      <c r="K45" s="143">
        <f t="shared" si="0"/>
        <v>0</v>
      </c>
      <c r="L45" s="144">
        <v>0</v>
      </c>
      <c r="N45" s="3"/>
      <c r="O45" s="3"/>
      <c r="W45" s="139">
        <f t="shared" si="3"/>
        <v>27</v>
      </c>
      <c r="X45" s="153" t="s">
        <v>1</v>
      </c>
      <c r="Y45" s="146"/>
      <c r="Z45" s="146"/>
      <c r="AA45" s="147"/>
      <c r="AB45" s="148">
        <f t="shared" si="2"/>
        <v>0</v>
      </c>
      <c r="AC45" s="149"/>
      <c r="AD45" s="150"/>
      <c r="AE45" s="151" t="str">
        <f t="shared" si="6"/>
        <v/>
      </c>
      <c r="AF45" s="151" t="str">
        <f t="shared" si="4"/>
        <v/>
      </c>
      <c r="AG45" s="152">
        <f t="shared" si="5"/>
        <v>0</v>
      </c>
      <c r="AH45" s="150" t="s">
        <v>1</v>
      </c>
    </row>
    <row r="46" spans="2:34" ht="15" customHeight="1" x14ac:dyDescent="0.2">
      <c r="B46" s="142">
        <f t="shared" si="1"/>
        <v>32</v>
      </c>
      <c r="C46" s="154"/>
      <c r="D46" s="155"/>
      <c r="E46" s="154"/>
      <c r="F46" s="154"/>
      <c r="G46" s="193"/>
      <c r="H46" s="174"/>
      <c r="I46" s="174"/>
      <c r="J46" s="177"/>
      <c r="K46" s="143">
        <f t="shared" si="0"/>
        <v>0</v>
      </c>
      <c r="L46" s="144">
        <v>0</v>
      </c>
      <c r="N46" s="3"/>
      <c r="O46" s="3"/>
      <c r="W46" s="139">
        <f t="shared" si="3"/>
        <v>28</v>
      </c>
      <c r="X46" s="153" t="s">
        <v>1</v>
      </c>
      <c r="Y46" s="146"/>
      <c r="Z46" s="146"/>
      <c r="AA46" s="147"/>
      <c r="AB46" s="148">
        <f t="shared" si="2"/>
        <v>0</v>
      </c>
      <c r="AC46" s="149"/>
      <c r="AD46" s="150"/>
      <c r="AE46" s="151" t="str">
        <f t="shared" si="6"/>
        <v/>
      </c>
      <c r="AF46" s="151" t="str">
        <f t="shared" si="4"/>
        <v/>
      </c>
      <c r="AG46" s="152">
        <f t="shared" si="5"/>
        <v>0</v>
      </c>
      <c r="AH46" s="150" t="s">
        <v>1</v>
      </c>
    </row>
    <row r="47" spans="2:34" ht="15" customHeight="1" x14ac:dyDescent="0.2">
      <c r="B47" s="142">
        <f t="shared" si="1"/>
        <v>33</v>
      </c>
      <c r="C47" s="154"/>
      <c r="D47" s="155"/>
      <c r="E47" s="154"/>
      <c r="F47" s="154"/>
      <c r="G47" s="193"/>
      <c r="H47" s="174"/>
      <c r="I47" s="174"/>
      <c r="J47" s="177"/>
      <c r="K47" s="143">
        <f t="shared" si="0"/>
        <v>0</v>
      </c>
      <c r="L47" s="144">
        <v>0</v>
      </c>
      <c r="N47" s="3"/>
      <c r="O47" s="3"/>
      <c r="W47" s="139">
        <f t="shared" si="3"/>
        <v>29</v>
      </c>
      <c r="X47" s="153" t="s">
        <v>1</v>
      </c>
      <c r="Y47" s="146"/>
      <c r="Z47" s="146"/>
      <c r="AA47" s="147"/>
      <c r="AB47" s="148">
        <f t="shared" si="2"/>
        <v>0</v>
      </c>
      <c r="AC47" s="149"/>
      <c r="AD47" s="150"/>
      <c r="AE47" s="151" t="str">
        <f t="shared" si="6"/>
        <v/>
      </c>
      <c r="AF47" s="151" t="str">
        <f t="shared" si="4"/>
        <v/>
      </c>
      <c r="AG47" s="152">
        <f t="shared" si="5"/>
        <v>0</v>
      </c>
      <c r="AH47" s="150" t="s">
        <v>1</v>
      </c>
    </row>
    <row r="48" spans="2:34" ht="15" customHeight="1" x14ac:dyDescent="0.2">
      <c r="B48" s="142">
        <f t="shared" si="1"/>
        <v>34</v>
      </c>
      <c r="C48" s="154"/>
      <c r="D48" s="155"/>
      <c r="E48" s="154"/>
      <c r="F48" s="154"/>
      <c r="G48" s="193"/>
      <c r="H48" s="174"/>
      <c r="I48" s="174"/>
      <c r="J48" s="177"/>
      <c r="K48" s="143">
        <f t="shared" si="0"/>
        <v>0</v>
      </c>
      <c r="L48" s="144">
        <v>0</v>
      </c>
      <c r="N48" s="3"/>
      <c r="O48" s="3"/>
      <c r="W48" s="139">
        <f t="shared" si="3"/>
        <v>30</v>
      </c>
      <c r="X48" s="153" t="s">
        <v>1</v>
      </c>
      <c r="Y48" s="146"/>
      <c r="Z48" s="146"/>
      <c r="AA48" s="147"/>
      <c r="AB48" s="148">
        <f t="shared" si="2"/>
        <v>0</v>
      </c>
      <c r="AC48" s="149"/>
      <c r="AD48" s="150"/>
      <c r="AE48" s="151" t="str">
        <f t="shared" si="6"/>
        <v/>
      </c>
      <c r="AF48" s="151" t="str">
        <f t="shared" si="4"/>
        <v/>
      </c>
      <c r="AG48" s="152">
        <f t="shared" si="5"/>
        <v>0</v>
      </c>
      <c r="AH48" s="150" t="s">
        <v>1</v>
      </c>
    </row>
    <row r="49" spans="2:34" ht="15" customHeight="1" x14ac:dyDescent="0.2">
      <c r="B49" s="142">
        <f t="shared" si="1"/>
        <v>35</v>
      </c>
      <c r="C49" s="154"/>
      <c r="D49" s="155"/>
      <c r="E49" s="154"/>
      <c r="F49" s="154"/>
      <c r="G49" s="193"/>
      <c r="H49" s="174"/>
      <c r="I49" s="174"/>
      <c r="J49" s="177"/>
      <c r="K49" s="143">
        <f t="shared" si="0"/>
        <v>0</v>
      </c>
      <c r="L49" s="144">
        <v>0</v>
      </c>
      <c r="N49" s="3"/>
      <c r="O49" s="3"/>
      <c r="W49" s="139">
        <f t="shared" si="3"/>
        <v>31</v>
      </c>
      <c r="X49" s="153" t="s">
        <v>1</v>
      </c>
      <c r="Y49" s="146"/>
      <c r="Z49" s="146"/>
      <c r="AA49" s="147"/>
      <c r="AB49" s="148">
        <f t="shared" si="2"/>
        <v>0</v>
      </c>
      <c r="AC49" s="149"/>
      <c r="AD49" s="150"/>
      <c r="AE49" s="151" t="str">
        <f t="shared" si="6"/>
        <v/>
      </c>
      <c r="AF49" s="151" t="str">
        <f t="shared" si="4"/>
        <v/>
      </c>
      <c r="AG49" s="152">
        <f t="shared" si="5"/>
        <v>0</v>
      </c>
      <c r="AH49" s="150" t="s">
        <v>1</v>
      </c>
    </row>
    <row r="50" spans="2:34" ht="15" customHeight="1" x14ac:dyDescent="0.2">
      <c r="B50" s="142">
        <f t="shared" si="1"/>
        <v>36</v>
      </c>
      <c r="C50" s="154"/>
      <c r="D50" s="155"/>
      <c r="E50" s="154"/>
      <c r="F50" s="154"/>
      <c r="G50" s="193"/>
      <c r="H50" s="174"/>
      <c r="I50" s="174"/>
      <c r="J50" s="177"/>
      <c r="K50" s="143">
        <f t="shared" si="0"/>
        <v>0</v>
      </c>
      <c r="L50" s="144">
        <v>0</v>
      </c>
      <c r="N50" s="3"/>
      <c r="O50" s="3"/>
      <c r="W50" s="139">
        <f t="shared" si="3"/>
        <v>32</v>
      </c>
      <c r="X50" s="153" t="s">
        <v>1</v>
      </c>
      <c r="Y50" s="146"/>
      <c r="Z50" s="146"/>
      <c r="AA50" s="147"/>
      <c r="AB50" s="148">
        <f t="shared" si="2"/>
        <v>0</v>
      </c>
      <c r="AC50" s="149"/>
      <c r="AD50" s="150"/>
      <c r="AE50" s="151" t="str">
        <f t="shared" si="6"/>
        <v/>
      </c>
      <c r="AF50" s="151" t="str">
        <f t="shared" si="4"/>
        <v/>
      </c>
      <c r="AG50" s="152">
        <f t="shared" si="5"/>
        <v>0</v>
      </c>
      <c r="AH50" s="150" t="s">
        <v>1</v>
      </c>
    </row>
    <row r="51" spans="2:34" ht="15" customHeight="1" x14ac:dyDescent="0.2">
      <c r="B51" s="142">
        <f t="shared" si="1"/>
        <v>37</v>
      </c>
      <c r="C51" s="154"/>
      <c r="D51" s="155"/>
      <c r="E51" s="154"/>
      <c r="F51" s="154"/>
      <c r="G51" s="193"/>
      <c r="H51" s="174"/>
      <c r="I51" s="174"/>
      <c r="J51" s="177"/>
      <c r="K51" s="143">
        <f t="shared" si="0"/>
        <v>0</v>
      </c>
      <c r="L51" s="144">
        <v>0</v>
      </c>
      <c r="W51" s="139">
        <f t="shared" si="3"/>
        <v>33</v>
      </c>
      <c r="X51" s="153" t="s">
        <v>1</v>
      </c>
      <c r="Y51" s="146"/>
      <c r="Z51" s="146"/>
      <c r="AA51" s="147"/>
      <c r="AB51" s="148">
        <f t="shared" si="2"/>
        <v>0</v>
      </c>
      <c r="AC51" s="149"/>
      <c r="AD51" s="150"/>
      <c r="AE51" s="151" t="str">
        <f t="shared" si="6"/>
        <v/>
      </c>
      <c r="AF51" s="151" t="str">
        <f t="shared" si="4"/>
        <v/>
      </c>
      <c r="AG51" s="152">
        <f t="shared" si="5"/>
        <v>0</v>
      </c>
      <c r="AH51" s="150" t="s">
        <v>1</v>
      </c>
    </row>
    <row r="52" spans="2:34" ht="15" customHeight="1" x14ac:dyDescent="0.2">
      <c r="B52" s="142">
        <f t="shared" si="1"/>
        <v>38</v>
      </c>
      <c r="C52" s="154"/>
      <c r="D52" s="155"/>
      <c r="E52" s="154"/>
      <c r="F52" s="154"/>
      <c r="G52" s="193"/>
      <c r="H52" s="174"/>
      <c r="I52" s="174"/>
      <c r="J52" s="177"/>
      <c r="K52" s="143">
        <f t="shared" si="0"/>
        <v>0</v>
      </c>
      <c r="L52" s="144">
        <v>0</v>
      </c>
      <c r="W52" s="139">
        <f t="shared" si="3"/>
        <v>34</v>
      </c>
      <c r="X52" s="153" t="s">
        <v>1</v>
      </c>
      <c r="Y52" s="146"/>
      <c r="Z52" s="146"/>
      <c r="AA52" s="147"/>
      <c r="AB52" s="148">
        <f t="shared" si="2"/>
        <v>0</v>
      </c>
      <c r="AC52" s="149"/>
      <c r="AD52" s="150"/>
      <c r="AE52" s="151" t="str">
        <f t="shared" si="6"/>
        <v/>
      </c>
      <c r="AF52" s="151" t="str">
        <f t="shared" si="4"/>
        <v/>
      </c>
      <c r="AG52" s="152">
        <f t="shared" si="5"/>
        <v>0</v>
      </c>
      <c r="AH52" s="150" t="s">
        <v>1</v>
      </c>
    </row>
    <row r="53" spans="2:34" ht="15" customHeight="1" x14ac:dyDescent="0.2">
      <c r="B53" s="142">
        <f t="shared" si="1"/>
        <v>39</v>
      </c>
      <c r="C53" s="154"/>
      <c r="D53" s="155"/>
      <c r="E53" s="154"/>
      <c r="F53" s="154"/>
      <c r="G53" s="193"/>
      <c r="H53" s="174"/>
      <c r="I53" s="174"/>
      <c r="J53" s="177"/>
      <c r="K53" s="143">
        <f t="shared" si="0"/>
        <v>0</v>
      </c>
      <c r="L53" s="144">
        <v>0</v>
      </c>
      <c r="W53" s="139">
        <f t="shared" si="3"/>
        <v>35</v>
      </c>
      <c r="X53" s="153" t="s">
        <v>1</v>
      </c>
      <c r="Y53" s="146"/>
      <c r="Z53" s="146"/>
      <c r="AA53" s="147"/>
      <c r="AB53" s="148">
        <f t="shared" si="2"/>
        <v>0</v>
      </c>
      <c r="AC53" s="149"/>
      <c r="AD53" s="150"/>
      <c r="AE53" s="151" t="str">
        <f t="shared" si="6"/>
        <v/>
      </c>
      <c r="AF53" s="151" t="str">
        <f t="shared" si="4"/>
        <v/>
      </c>
      <c r="AG53" s="152">
        <f t="shared" si="5"/>
        <v>0</v>
      </c>
      <c r="AH53" s="150" t="s">
        <v>1</v>
      </c>
    </row>
    <row r="54" spans="2:34" ht="15" customHeight="1" x14ac:dyDescent="0.2">
      <c r="B54" s="142">
        <f t="shared" si="1"/>
        <v>40</v>
      </c>
      <c r="C54" s="154"/>
      <c r="D54" s="155"/>
      <c r="E54" s="154"/>
      <c r="F54" s="154"/>
      <c r="G54" s="193"/>
      <c r="H54" s="174"/>
      <c r="I54" s="174"/>
      <c r="J54" s="177"/>
      <c r="K54" s="143">
        <f t="shared" si="0"/>
        <v>0</v>
      </c>
      <c r="L54" s="144">
        <v>0</v>
      </c>
      <c r="W54" s="139">
        <f t="shared" si="3"/>
        <v>36</v>
      </c>
      <c r="X54" s="153" t="s">
        <v>1</v>
      </c>
      <c r="Y54" s="146"/>
      <c r="Z54" s="146"/>
      <c r="AA54" s="147"/>
      <c r="AB54" s="148">
        <f t="shared" si="2"/>
        <v>0</v>
      </c>
      <c r="AC54" s="149"/>
      <c r="AD54" s="150"/>
      <c r="AE54" s="151" t="str">
        <f t="shared" si="6"/>
        <v/>
      </c>
      <c r="AF54" s="151" t="str">
        <f t="shared" si="4"/>
        <v/>
      </c>
      <c r="AG54" s="152">
        <f t="shared" si="5"/>
        <v>0</v>
      </c>
      <c r="AH54" s="150" t="s">
        <v>1</v>
      </c>
    </row>
    <row r="55" spans="2:34" ht="15" customHeight="1" x14ac:dyDescent="0.2">
      <c r="B55" s="142">
        <f t="shared" si="1"/>
        <v>41</v>
      </c>
      <c r="C55" s="154"/>
      <c r="D55" s="155"/>
      <c r="E55" s="154"/>
      <c r="F55" s="154"/>
      <c r="G55" s="193"/>
      <c r="H55" s="174"/>
      <c r="I55" s="174"/>
      <c r="J55" s="177"/>
      <c r="K55" s="143">
        <f t="shared" si="0"/>
        <v>0</v>
      </c>
      <c r="L55" s="144">
        <v>0</v>
      </c>
      <c r="W55" s="139">
        <f t="shared" si="3"/>
        <v>37</v>
      </c>
      <c r="X55" s="153" t="s">
        <v>1</v>
      </c>
      <c r="Y55" s="146"/>
      <c r="Z55" s="146"/>
      <c r="AA55" s="147"/>
      <c r="AB55" s="148">
        <f t="shared" si="2"/>
        <v>0</v>
      </c>
      <c r="AC55" s="149"/>
      <c r="AD55" s="150"/>
      <c r="AE55" s="151" t="str">
        <f t="shared" si="6"/>
        <v/>
      </c>
      <c r="AF55" s="151" t="str">
        <f t="shared" si="4"/>
        <v/>
      </c>
      <c r="AG55" s="152">
        <f t="shared" si="5"/>
        <v>0</v>
      </c>
      <c r="AH55" s="150" t="s">
        <v>1</v>
      </c>
    </row>
    <row r="56" spans="2:34" ht="15" customHeight="1" x14ac:dyDescent="0.2">
      <c r="B56" s="142">
        <f t="shared" si="1"/>
        <v>42</v>
      </c>
      <c r="C56" s="154"/>
      <c r="D56" s="155"/>
      <c r="E56" s="154"/>
      <c r="F56" s="154"/>
      <c r="G56" s="193"/>
      <c r="H56" s="174"/>
      <c r="I56" s="174"/>
      <c r="J56" s="177"/>
      <c r="K56" s="143">
        <f t="shared" si="0"/>
        <v>0</v>
      </c>
      <c r="L56" s="144">
        <v>0</v>
      </c>
      <c r="W56" s="139">
        <f t="shared" si="3"/>
        <v>38</v>
      </c>
      <c r="X56" s="153" t="s">
        <v>1</v>
      </c>
      <c r="Y56" s="146"/>
      <c r="Z56" s="146"/>
      <c r="AA56" s="147"/>
      <c r="AB56" s="148">
        <f t="shared" si="2"/>
        <v>0</v>
      </c>
      <c r="AC56" s="149"/>
      <c r="AD56" s="150"/>
      <c r="AE56" s="151" t="str">
        <f t="shared" si="6"/>
        <v/>
      </c>
      <c r="AF56" s="151" t="str">
        <f t="shared" si="4"/>
        <v/>
      </c>
      <c r="AG56" s="152">
        <f t="shared" si="5"/>
        <v>0</v>
      </c>
      <c r="AH56" s="150" t="s">
        <v>1</v>
      </c>
    </row>
    <row r="57" spans="2:34" ht="15" customHeight="1" x14ac:dyDescent="0.2">
      <c r="B57" s="142">
        <f t="shared" si="1"/>
        <v>43</v>
      </c>
      <c r="C57" s="154"/>
      <c r="D57" s="155"/>
      <c r="E57" s="154"/>
      <c r="F57" s="154"/>
      <c r="G57" s="193"/>
      <c r="H57" s="174"/>
      <c r="I57" s="174"/>
      <c r="J57" s="177"/>
      <c r="K57" s="143">
        <f t="shared" si="0"/>
        <v>0</v>
      </c>
      <c r="L57" s="144">
        <v>0</v>
      </c>
      <c r="W57" s="139">
        <f t="shared" si="3"/>
        <v>39</v>
      </c>
      <c r="X57" s="153" t="s">
        <v>1</v>
      </c>
      <c r="Y57" s="146"/>
      <c r="Z57" s="146"/>
      <c r="AA57" s="147"/>
      <c r="AB57" s="148">
        <f t="shared" si="2"/>
        <v>0</v>
      </c>
      <c r="AC57" s="149"/>
      <c r="AD57" s="150"/>
      <c r="AE57" s="151" t="str">
        <f t="shared" si="6"/>
        <v/>
      </c>
      <c r="AF57" s="151" t="str">
        <f t="shared" si="4"/>
        <v/>
      </c>
      <c r="AG57" s="152">
        <f t="shared" si="5"/>
        <v>0</v>
      </c>
      <c r="AH57" s="150" t="s">
        <v>1</v>
      </c>
    </row>
    <row r="58" spans="2:34" ht="15" customHeight="1" x14ac:dyDescent="0.2">
      <c r="B58" s="142">
        <f t="shared" si="1"/>
        <v>44</v>
      </c>
      <c r="C58" s="154"/>
      <c r="D58" s="155"/>
      <c r="E58" s="154"/>
      <c r="F58" s="154"/>
      <c r="G58" s="193"/>
      <c r="H58" s="174"/>
      <c r="I58" s="174"/>
      <c r="J58" s="177"/>
      <c r="K58" s="143">
        <f t="shared" si="0"/>
        <v>0</v>
      </c>
      <c r="L58" s="144">
        <v>0</v>
      </c>
      <c r="W58" s="139">
        <f t="shared" si="3"/>
        <v>40</v>
      </c>
      <c r="X58" s="153" t="s">
        <v>1</v>
      </c>
      <c r="Y58" s="146"/>
      <c r="Z58" s="146"/>
      <c r="AA58" s="147"/>
      <c r="AB58" s="148">
        <f t="shared" si="2"/>
        <v>0</v>
      </c>
      <c r="AC58" s="149"/>
      <c r="AD58" s="150"/>
      <c r="AE58" s="151" t="str">
        <f t="shared" si="6"/>
        <v/>
      </c>
      <c r="AF58" s="151" t="str">
        <f t="shared" si="4"/>
        <v/>
      </c>
      <c r="AG58" s="152">
        <f t="shared" si="5"/>
        <v>0</v>
      </c>
      <c r="AH58" s="150" t="s">
        <v>1</v>
      </c>
    </row>
    <row r="59" spans="2:34" ht="15" customHeight="1" x14ac:dyDescent="0.2">
      <c r="B59" s="142">
        <f t="shared" si="1"/>
        <v>45</v>
      </c>
      <c r="C59" s="154"/>
      <c r="D59" s="155"/>
      <c r="E59" s="154"/>
      <c r="F59" s="154"/>
      <c r="G59" s="193"/>
      <c r="H59" s="174"/>
      <c r="I59" s="174"/>
      <c r="J59" s="177"/>
      <c r="K59" s="143">
        <f t="shared" si="0"/>
        <v>0</v>
      </c>
      <c r="L59" s="144">
        <v>0</v>
      </c>
      <c r="W59" s="139">
        <f t="shared" si="3"/>
        <v>41</v>
      </c>
      <c r="X59" s="153" t="s">
        <v>1</v>
      </c>
      <c r="Y59" s="146"/>
      <c r="Z59" s="146"/>
      <c r="AA59" s="147"/>
      <c r="AB59" s="148">
        <f t="shared" si="2"/>
        <v>0</v>
      </c>
      <c r="AC59" s="149"/>
      <c r="AD59" s="150"/>
      <c r="AE59" s="151" t="str">
        <f t="shared" si="6"/>
        <v/>
      </c>
      <c r="AF59" s="151" t="str">
        <f t="shared" si="4"/>
        <v/>
      </c>
      <c r="AG59" s="152">
        <f t="shared" si="5"/>
        <v>0</v>
      </c>
      <c r="AH59" s="150" t="s">
        <v>1</v>
      </c>
    </row>
    <row r="60" spans="2:34" ht="15" customHeight="1" x14ac:dyDescent="0.2">
      <c r="B60" s="142">
        <f t="shared" si="1"/>
        <v>46</v>
      </c>
      <c r="C60" s="154"/>
      <c r="D60" s="155"/>
      <c r="E60" s="154"/>
      <c r="F60" s="154"/>
      <c r="G60" s="193"/>
      <c r="H60" s="174"/>
      <c r="I60" s="174"/>
      <c r="J60" s="177"/>
      <c r="K60" s="143">
        <f t="shared" si="0"/>
        <v>0</v>
      </c>
      <c r="L60" s="144">
        <v>0</v>
      </c>
      <c r="W60" s="139">
        <f t="shared" si="3"/>
        <v>42</v>
      </c>
      <c r="X60" s="153" t="s">
        <v>1</v>
      </c>
      <c r="Y60" s="146"/>
      <c r="Z60" s="146"/>
      <c r="AA60" s="147"/>
      <c r="AB60" s="148">
        <f t="shared" si="2"/>
        <v>0</v>
      </c>
      <c r="AC60" s="149"/>
      <c r="AD60" s="150"/>
      <c r="AE60" s="151" t="str">
        <f t="shared" si="6"/>
        <v/>
      </c>
      <c r="AF60" s="151" t="str">
        <f t="shared" si="4"/>
        <v/>
      </c>
      <c r="AG60" s="152">
        <f t="shared" si="5"/>
        <v>0</v>
      </c>
      <c r="AH60" s="150" t="s">
        <v>1</v>
      </c>
    </row>
    <row r="61" spans="2:34" ht="15" customHeight="1" x14ac:dyDescent="0.2">
      <c r="B61" s="142">
        <f t="shared" si="1"/>
        <v>47</v>
      </c>
      <c r="C61" s="154"/>
      <c r="D61" s="155"/>
      <c r="E61" s="154"/>
      <c r="F61" s="154"/>
      <c r="G61" s="193"/>
      <c r="H61" s="174"/>
      <c r="I61" s="174"/>
      <c r="J61" s="177"/>
      <c r="K61" s="143">
        <f t="shared" si="0"/>
        <v>0</v>
      </c>
      <c r="L61" s="144">
        <v>0</v>
      </c>
      <c r="W61" s="139">
        <f t="shared" si="3"/>
        <v>43</v>
      </c>
      <c r="X61" s="153" t="s">
        <v>1</v>
      </c>
      <c r="Y61" s="146"/>
      <c r="Z61" s="146"/>
      <c r="AA61" s="147"/>
      <c r="AB61" s="148">
        <f t="shared" si="2"/>
        <v>0</v>
      </c>
      <c r="AC61" s="149"/>
      <c r="AD61" s="150"/>
      <c r="AE61" s="151" t="str">
        <f t="shared" si="6"/>
        <v/>
      </c>
      <c r="AF61" s="151" t="str">
        <f t="shared" si="4"/>
        <v/>
      </c>
      <c r="AG61" s="152">
        <f t="shared" si="5"/>
        <v>0</v>
      </c>
      <c r="AH61" s="150" t="s">
        <v>1</v>
      </c>
    </row>
    <row r="62" spans="2:34" ht="15" customHeight="1" x14ac:dyDescent="0.2">
      <c r="B62" s="142">
        <f t="shared" si="1"/>
        <v>48</v>
      </c>
      <c r="C62" s="154"/>
      <c r="D62" s="155"/>
      <c r="E62" s="154"/>
      <c r="F62" s="154"/>
      <c r="G62" s="193"/>
      <c r="H62" s="174"/>
      <c r="I62" s="174"/>
      <c r="J62" s="177"/>
      <c r="K62" s="143">
        <f t="shared" si="0"/>
        <v>0</v>
      </c>
      <c r="L62" s="144">
        <v>0</v>
      </c>
      <c r="W62" s="139">
        <f t="shared" si="3"/>
        <v>44</v>
      </c>
      <c r="X62" s="153" t="s">
        <v>1</v>
      </c>
      <c r="Y62" s="146"/>
      <c r="Z62" s="146"/>
      <c r="AA62" s="147"/>
      <c r="AB62" s="148">
        <f t="shared" si="2"/>
        <v>0</v>
      </c>
      <c r="AC62" s="149"/>
      <c r="AD62" s="150"/>
      <c r="AE62" s="151" t="str">
        <f t="shared" si="6"/>
        <v/>
      </c>
      <c r="AF62" s="151" t="str">
        <f t="shared" si="4"/>
        <v/>
      </c>
      <c r="AG62" s="152">
        <f t="shared" si="5"/>
        <v>0</v>
      </c>
      <c r="AH62" s="150" t="s">
        <v>1</v>
      </c>
    </row>
    <row r="63" spans="2:34" ht="15" customHeight="1" x14ac:dyDescent="0.2">
      <c r="B63" s="142">
        <f t="shared" si="1"/>
        <v>49</v>
      </c>
      <c r="C63" s="154"/>
      <c r="D63" s="155"/>
      <c r="E63" s="154"/>
      <c r="F63" s="154"/>
      <c r="G63" s="193"/>
      <c r="H63" s="174"/>
      <c r="I63" s="174"/>
      <c r="J63" s="177"/>
      <c r="K63" s="143">
        <f t="shared" si="0"/>
        <v>0</v>
      </c>
      <c r="L63" s="144">
        <v>0</v>
      </c>
      <c r="W63" s="139">
        <f t="shared" si="3"/>
        <v>45</v>
      </c>
      <c r="X63" s="153" t="s">
        <v>1</v>
      </c>
      <c r="Y63" s="146"/>
      <c r="Z63" s="146"/>
      <c r="AA63" s="147"/>
      <c r="AB63" s="148">
        <f t="shared" si="2"/>
        <v>0</v>
      </c>
      <c r="AC63" s="149"/>
      <c r="AD63" s="150"/>
      <c r="AE63" s="151" t="str">
        <f t="shared" si="6"/>
        <v/>
      </c>
      <c r="AF63" s="151" t="str">
        <f t="shared" si="4"/>
        <v/>
      </c>
      <c r="AG63" s="152">
        <f t="shared" si="5"/>
        <v>0</v>
      </c>
      <c r="AH63" s="150" t="s">
        <v>1</v>
      </c>
    </row>
    <row r="64" spans="2:34" ht="15" customHeight="1" x14ac:dyDescent="0.2">
      <c r="B64" s="142">
        <f t="shared" si="1"/>
        <v>50</v>
      </c>
      <c r="C64" s="154"/>
      <c r="D64" s="155"/>
      <c r="E64" s="154"/>
      <c r="F64" s="154"/>
      <c r="G64" s="193"/>
      <c r="H64" s="174"/>
      <c r="I64" s="174"/>
      <c r="J64" s="177"/>
      <c r="K64" s="143">
        <f t="shared" si="0"/>
        <v>0</v>
      </c>
      <c r="L64" s="144">
        <v>0</v>
      </c>
      <c r="W64" s="139">
        <f t="shared" si="3"/>
        <v>46</v>
      </c>
      <c r="X64" s="153" t="s">
        <v>1</v>
      </c>
      <c r="Y64" s="146"/>
      <c r="Z64" s="146"/>
      <c r="AA64" s="147"/>
      <c r="AB64" s="148">
        <f t="shared" si="2"/>
        <v>0</v>
      </c>
      <c r="AC64" s="149"/>
      <c r="AD64" s="150"/>
      <c r="AE64" s="151" t="str">
        <f t="shared" si="6"/>
        <v/>
      </c>
      <c r="AF64" s="151" t="str">
        <f t="shared" si="4"/>
        <v/>
      </c>
      <c r="AG64" s="152">
        <f t="shared" si="5"/>
        <v>0</v>
      </c>
      <c r="AH64" s="150" t="s">
        <v>1</v>
      </c>
    </row>
    <row r="65" spans="2:34" ht="15" customHeight="1" x14ac:dyDescent="0.2">
      <c r="B65" s="142">
        <f t="shared" si="1"/>
        <v>51</v>
      </c>
      <c r="C65" s="154"/>
      <c r="D65" s="155"/>
      <c r="E65" s="154"/>
      <c r="F65" s="154"/>
      <c r="G65" s="193"/>
      <c r="H65" s="174"/>
      <c r="I65" s="174"/>
      <c r="J65" s="177"/>
      <c r="K65" s="143">
        <f t="shared" si="0"/>
        <v>0</v>
      </c>
      <c r="L65" s="144">
        <v>0</v>
      </c>
      <c r="W65" s="139">
        <f t="shared" si="3"/>
        <v>47</v>
      </c>
      <c r="X65" s="153" t="s">
        <v>1</v>
      </c>
      <c r="Y65" s="146"/>
      <c r="Z65" s="146"/>
      <c r="AA65" s="147"/>
      <c r="AB65" s="148">
        <f t="shared" si="2"/>
        <v>0</v>
      </c>
      <c r="AC65" s="149"/>
      <c r="AD65" s="150"/>
      <c r="AE65" s="151" t="str">
        <f t="shared" si="6"/>
        <v/>
      </c>
      <c r="AF65" s="151" t="str">
        <f t="shared" si="4"/>
        <v/>
      </c>
      <c r="AG65" s="152">
        <f t="shared" si="5"/>
        <v>0</v>
      </c>
      <c r="AH65" s="150" t="s">
        <v>1</v>
      </c>
    </row>
    <row r="66" spans="2:34" ht="15" customHeight="1" x14ac:dyDescent="0.2">
      <c r="B66" s="142">
        <f t="shared" si="1"/>
        <v>52</v>
      </c>
      <c r="C66" s="154"/>
      <c r="D66" s="155"/>
      <c r="E66" s="154"/>
      <c r="F66" s="154"/>
      <c r="G66" s="193"/>
      <c r="H66" s="174"/>
      <c r="I66" s="174"/>
      <c r="J66" s="177"/>
      <c r="K66" s="143">
        <f t="shared" si="0"/>
        <v>0</v>
      </c>
      <c r="L66" s="144">
        <v>0</v>
      </c>
      <c r="W66" s="139">
        <f t="shared" si="3"/>
        <v>48</v>
      </c>
      <c r="X66" s="153" t="s">
        <v>1</v>
      </c>
      <c r="Y66" s="146"/>
      <c r="Z66" s="146"/>
      <c r="AA66" s="147"/>
      <c r="AB66" s="148">
        <f t="shared" si="2"/>
        <v>0</v>
      </c>
      <c r="AC66" s="149"/>
      <c r="AD66" s="150"/>
      <c r="AE66" s="151" t="str">
        <f t="shared" si="6"/>
        <v/>
      </c>
      <c r="AF66" s="151" t="str">
        <f t="shared" si="4"/>
        <v/>
      </c>
      <c r="AG66" s="152">
        <f t="shared" si="5"/>
        <v>0</v>
      </c>
      <c r="AH66" s="150" t="s">
        <v>1</v>
      </c>
    </row>
    <row r="67" spans="2:34" ht="15" customHeight="1" x14ac:dyDescent="0.2">
      <c r="B67" s="142">
        <f t="shared" si="1"/>
        <v>53</v>
      </c>
      <c r="C67" s="154"/>
      <c r="D67" s="155"/>
      <c r="E67" s="154"/>
      <c r="F67" s="154"/>
      <c r="G67" s="193"/>
      <c r="H67" s="174"/>
      <c r="I67" s="174"/>
      <c r="J67" s="177"/>
      <c r="K67" s="143">
        <f t="shared" si="0"/>
        <v>0</v>
      </c>
      <c r="L67" s="144">
        <v>0</v>
      </c>
      <c r="W67" s="139">
        <f t="shared" si="3"/>
        <v>49</v>
      </c>
      <c r="X67" s="153" t="s">
        <v>1</v>
      </c>
      <c r="Y67" s="146"/>
      <c r="Z67" s="146"/>
      <c r="AA67" s="147"/>
      <c r="AB67" s="148">
        <f t="shared" si="2"/>
        <v>0</v>
      </c>
      <c r="AC67" s="149"/>
      <c r="AD67" s="150"/>
      <c r="AE67" s="151" t="str">
        <f t="shared" si="6"/>
        <v/>
      </c>
      <c r="AF67" s="151" t="str">
        <f t="shared" si="4"/>
        <v/>
      </c>
      <c r="AG67" s="152">
        <f t="shared" si="5"/>
        <v>0</v>
      </c>
      <c r="AH67" s="150" t="s">
        <v>1</v>
      </c>
    </row>
    <row r="68" spans="2:34" ht="15" customHeight="1" x14ac:dyDescent="0.2">
      <c r="B68" s="142">
        <f t="shared" si="1"/>
        <v>54</v>
      </c>
      <c r="C68" s="154"/>
      <c r="D68" s="155"/>
      <c r="E68" s="154"/>
      <c r="F68" s="154"/>
      <c r="G68" s="193"/>
      <c r="H68" s="174"/>
      <c r="I68" s="174"/>
      <c r="J68" s="177"/>
      <c r="K68" s="143">
        <f t="shared" si="0"/>
        <v>0</v>
      </c>
      <c r="L68" s="144">
        <v>0</v>
      </c>
      <c r="W68" s="139">
        <f t="shared" si="3"/>
        <v>50</v>
      </c>
      <c r="X68" s="153" t="s">
        <v>1</v>
      </c>
      <c r="Y68" s="146"/>
      <c r="Z68" s="146"/>
      <c r="AA68" s="147"/>
      <c r="AB68" s="148">
        <f t="shared" si="2"/>
        <v>0</v>
      </c>
      <c r="AC68" s="149"/>
      <c r="AD68" s="150"/>
      <c r="AE68" s="151" t="str">
        <f t="shared" si="6"/>
        <v/>
      </c>
      <c r="AF68" s="151" t="str">
        <f t="shared" si="4"/>
        <v/>
      </c>
      <c r="AG68" s="152">
        <f t="shared" si="5"/>
        <v>0</v>
      </c>
      <c r="AH68" s="150" t="s">
        <v>1</v>
      </c>
    </row>
    <row r="69" spans="2:34" ht="15" customHeight="1" x14ac:dyDescent="0.2">
      <c r="B69" s="142">
        <f t="shared" si="1"/>
        <v>55</v>
      </c>
      <c r="C69" s="154"/>
      <c r="D69" s="155"/>
      <c r="E69" s="154"/>
      <c r="F69" s="154"/>
      <c r="G69" s="193"/>
      <c r="H69" s="174"/>
      <c r="I69" s="174"/>
      <c r="J69" s="177"/>
      <c r="K69" s="143">
        <f t="shared" si="0"/>
        <v>0</v>
      </c>
      <c r="L69" s="144">
        <v>0</v>
      </c>
      <c r="W69" s="139"/>
      <c r="X69" s="156"/>
      <c r="Y69" s="156" t="s">
        <v>207</v>
      </c>
      <c r="Z69" s="103">
        <f>SUM(Z19:Z68)</f>
        <v>0</v>
      </c>
      <c r="AA69" s="157"/>
      <c r="AB69" s="129">
        <f>SUM(AB19:AB68)</f>
        <v>0</v>
      </c>
      <c r="AC69" s="158">
        <f>SUM(AC19:AC68)</f>
        <v>0</v>
      </c>
      <c r="AD69" s="129"/>
      <c r="AE69" s="158"/>
      <c r="AF69" s="159"/>
      <c r="AG69" s="129"/>
      <c r="AH69" s="2"/>
    </row>
    <row r="70" spans="2:34" ht="15" customHeight="1" x14ac:dyDescent="0.2">
      <c r="B70" s="142">
        <f t="shared" si="1"/>
        <v>56</v>
      </c>
      <c r="C70" s="154"/>
      <c r="D70" s="155"/>
      <c r="E70" s="154"/>
      <c r="F70" s="154"/>
      <c r="G70" s="193"/>
      <c r="H70" s="174"/>
      <c r="I70" s="174"/>
      <c r="J70" s="177"/>
      <c r="K70" s="143">
        <f t="shared" si="0"/>
        <v>0</v>
      </c>
      <c r="L70" s="144">
        <v>0</v>
      </c>
      <c r="W70" s="139"/>
      <c r="X70" s="2"/>
      <c r="Y70" s="2"/>
      <c r="Z70" s="2"/>
      <c r="AA70" s="96"/>
      <c r="AB70" s="96"/>
      <c r="AC70" s="139"/>
      <c r="AD70" s="139"/>
      <c r="AE70" s="2"/>
      <c r="AF70" s="2"/>
      <c r="AG70" s="2"/>
      <c r="AH70" s="2"/>
    </row>
    <row r="71" spans="2:34" ht="15" customHeight="1" x14ac:dyDescent="0.2">
      <c r="B71" s="142">
        <f t="shared" si="1"/>
        <v>57</v>
      </c>
      <c r="C71" s="154"/>
      <c r="D71" s="155"/>
      <c r="E71" s="154"/>
      <c r="F71" s="154"/>
      <c r="G71" s="193"/>
      <c r="H71" s="174"/>
      <c r="I71" s="174"/>
      <c r="J71" s="177"/>
      <c r="K71" s="143">
        <f t="shared" si="0"/>
        <v>0</v>
      </c>
      <c r="L71" s="144">
        <v>0</v>
      </c>
    </row>
    <row r="72" spans="2:34" ht="15" customHeight="1" x14ac:dyDescent="0.2">
      <c r="B72" s="142">
        <f t="shared" si="1"/>
        <v>58</v>
      </c>
      <c r="C72" s="154"/>
      <c r="D72" s="155"/>
      <c r="E72" s="154"/>
      <c r="F72" s="154"/>
      <c r="G72" s="193"/>
      <c r="H72" s="174"/>
      <c r="I72" s="174"/>
      <c r="J72" s="177"/>
      <c r="K72" s="143">
        <f t="shared" si="0"/>
        <v>0</v>
      </c>
      <c r="L72" s="144">
        <v>0</v>
      </c>
    </row>
    <row r="73" spans="2:34" ht="15" customHeight="1" x14ac:dyDescent="0.2">
      <c r="B73" s="142">
        <f t="shared" si="1"/>
        <v>59</v>
      </c>
      <c r="C73" s="154"/>
      <c r="D73" s="155"/>
      <c r="E73" s="154"/>
      <c r="F73" s="154"/>
      <c r="G73" s="193"/>
      <c r="H73" s="174"/>
      <c r="I73" s="174"/>
      <c r="J73" s="177"/>
      <c r="K73" s="143">
        <f t="shared" si="0"/>
        <v>0</v>
      </c>
      <c r="L73" s="144">
        <v>0</v>
      </c>
    </row>
    <row r="74" spans="2:34" ht="15" customHeight="1" x14ac:dyDescent="0.2">
      <c r="B74" s="142">
        <f t="shared" si="1"/>
        <v>60</v>
      </c>
      <c r="C74" s="154"/>
      <c r="D74" s="155"/>
      <c r="E74" s="154"/>
      <c r="F74" s="154"/>
      <c r="G74" s="193"/>
      <c r="H74" s="174"/>
      <c r="I74" s="174"/>
      <c r="J74" s="177"/>
      <c r="K74" s="143">
        <f t="shared" si="0"/>
        <v>0</v>
      </c>
      <c r="L74" s="144">
        <v>0</v>
      </c>
    </row>
    <row r="75" spans="2:34" ht="15" customHeight="1" x14ac:dyDescent="0.2">
      <c r="B75" s="142">
        <f t="shared" si="1"/>
        <v>61</v>
      </c>
      <c r="C75" s="154"/>
      <c r="D75" s="155"/>
      <c r="E75" s="154"/>
      <c r="F75" s="154"/>
      <c r="G75" s="193"/>
      <c r="H75" s="174"/>
      <c r="I75" s="174"/>
      <c r="J75" s="177"/>
      <c r="K75" s="143">
        <f t="shared" si="0"/>
        <v>0</v>
      </c>
      <c r="L75" s="144">
        <v>0</v>
      </c>
    </row>
    <row r="76" spans="2:34" ht="15" customHeight="1" x14ac:dyDescent="0.2">
      <c r="B76" s="142">
        <f t="shared" si="1"/>
        <v>62</v>
      </c>
      <c r="C76" s="154"/>
      <c r="D76" s="155"/>
      <c r="E76" s="154"/>
      <c r="F76" s="154"/>
      <c r="G76" s="193"/>
      <c r="H76" s="174"/>
      <c r="I76" s="174"/>
      <c r="J76" s="177"/>
      <c r="K76" s="143">
        <f t="shared" si="0"/>
        <v>0</v>
      </c>
      <c r="L76" s="144">
        <v>0</v>
      </c>
    </row>
    <row r="77" spans="2:34" ht="15" customHeight="1" x14ac:dyDescent="0.2">
      <c r="B77" s="142">
        <f t="shared" si="1"/>
        <v>63</v>
      </c>
      <c r="C77" s="154"/>
      <c r="D77" s="155"/>
      <c r="E77" s="154"/>
      <c r="F77" s="154"/>
      <c r="G77" s="193"/>
      <c r="H77" s="174"/>
      <c r="I77" s="174"/>
      <c r="J77" s="177"/>
      <c r="K77" s="143">
        <f t="shared" si="0"/>
        <v>0</v>
      </c>
      <c r="L77" s="144">
        <v>0</v>
      </c>
    </row>
    <row r="78" spans="2:34" ht="15" customHeight="1" x14ac:dyDescent="0.2">
      <c r="B78" s="142">
        <f t="shared" si="1"/>
        <v>64</v>
      </c>
      <c r="C78" s="154"/>
      <c r="D78" s="155"/>
      <c r="E78" s="154"/>
      <c r="F78" s="154"/>
      <c r="G78" s="193"/>
      <c r="H78" s="174"/>
      <c r="I78" s="174"/>
      <c r="J78" s="177"/>
      <c r="K78" s="143">
        <f t="shared" si="0"/>
        <v>0</v>
      </c>
      <c r="L78" s="144">
        <v>0</v>
      </c>
    </row>
    <row r="79" spans="2:34" ht="15" customHeight="1" x14ac:dyDescent="0.2">
      <c r="B79" s="142">
        <f t="shared" si="1"/>
        <v>65</v>
      </c>
      <c r="C79" s="154"/>
      <c r="D79" s="155"/>
      <c r="E79" s="154"/>
      <c r="F79" s="154"/>
      <c r="G79" s="193"/>
      <c r="H79" s="174"/>
      <c r="I79" s="174"/>
      <c r="J79" s="177"/>
      <c r="K79" s="143">
        <f t="shared" si="0"/>
        <v>0</v>
      </c>
      <c r="L79" s="144">
        <v>0</v>
      </c>
    </row>
    <row r="80" spans="2:34" ht="15" customHeight="1" x14ac:dyDescent="0.2">
      <c r="B80" s="142">
        <f t="shared" si="1"/>
        <v>66</v>
      </c>
      <c r="C80" s="154"/>
      <c r="D80" s="155"/>
      <c r="E80" s="154"/>
      <c r="F80" s="154"/>
      <c r="G80" s="193"/>
      <c r="H80" s="174"/>
      <c r="I80" s="174"/>
      <c r="J80" s="177"/>
      <c r="K80" s="143">
        <f t="shared" ref="K80:K116" si="7">G80</f>
        <v>0</v>
      </c>
      <c r="L80" s="144">
        <v>0</v>
      </c>
    </row>
    <row r="81" spans="2:28" ht="15" customHeight="1" x14ac:dyDescent="0.2">
      <c r="B81" s="142">
        <f t="shared" si="1"/>
        <v>67</v>
      </c>
      <c r="C81" s="154"/>
      <c r="D81" s="155"/>
      <c r="E81" s="154"/>
      <c r="F81" s="154"/>
      <c r="G81" s="193"/>
      <c r="H81" s="174"/>
      <c r="I81" s="174"/>
      <c r="J81" s="177"/>
      <c r="K81" s="143">
        <f t="shared" si="7"/>
        <v>0</v>
      </c>
      <c r="L81" s="144">
        <v>0</v>
      </c>
    </row>
    <row r="82" spans="2:28" ht="15" customHeight="1" x14ac:dyDescent="0.2">
      <c r="B82" s="142">
        <f t="shared" si="1"/>
        <v>68</v>
      </c>
      <c r="C82" s="154"/>
      <c r="D82" s="155"/>
      <c r="E82" s="154"/>
      <c r="F82" s="154"/>
      <c r="G82" s="193"/>
      <c r="H82" s="174"/>
      <c r="I82" s="174"/>
      <c r="J82" s="177"/>
      <c r="K82" s="143">
        <f t="shared" si="7"/>
        <v>0</v>
      </c>
      <c r="L82" s="144">
        <v>0</v>
      </c>
    </row>
    <row r="83" spans="2:28" ht="15" customHeight="1" x14ac:dyDescent="0.2">
      <c r="B83" s="142">
        <f t="shared" ref="B83:B116" si="8">B82+1</f>
        <v>69</v>
      </c>
      <c r="C83" s="154"/>
      <c r="D83" s="155"/>
      <c r="E83" s="154"/>
      <c r="F83" s="154"/>
      <c r="G83" s="193"/>
      <c r="H83" s="174"/>
      <c r="I83" s="174"/>
      <c r="J83" s="177"/>
      <c r="K83" s="143">
        <f t="shared" si="7"/>
        <v>0</v>
      </c>
      <c r="L83" s="144">
        <v>0</v>
      </c>
      <c r="N83" s="3"/>
      <c r="O83" s="3"/>
      <c r="P83" s="3"/>
      <c r="Q83" s="3"/>
      <c r="R83" s="3"/>
      <c r="S83" s="3"/>
      <c r="AA83" s="3"/>
      <c r="AB83" s="3"/>
    </row>
    <row r="84" spans="2:28" ht="15" customHeight="1" x14ac:dyDescent="0.2">
      <c r="B84" s="142">
        <f t="shared" si="8"/>
        <v>70</v>
      </c>
      <c r="C84" s="154"/>
      <c r="D84" s="155"/>
      <c r="E84" s="154"/>
      <c r="F84" s="154"/>
      <c r="G84" s="193"/>
      <c r="H84" s="174"/>
      <c r="I84" s="174"/>
      <c r="J84" s="177"/>
      <c r="K84" s="143">
        <f t="shared" si="7"/>
        <v>0</v>
      </c>
      <c r="L84" s="144">
        <v>0</v>
      </c>
      <c r="N84" s="3"/>
      <c r="O84" s="3"/>
      <c r="P84" s="3"/>
      <c r="Q84" s="3"/>
      <c r="R84" s="3"/>
      <c r="S84" s="3"/>
      <c r="AA84" s="3"/>
      <c r="AB84" s="3"/>
    </row>
    <row r="85" spans="2:28" ht="15" customHeight="1" x14ac:dyDescent="0.2">
      <c r="B85" s="142">
        <f t="shared" si="8"/>
        <v>71</v>
      </c>
      <c r="C85" s="154"/>
      <c r="D85" s="155"/>
      <c r="E85" s="154"/>
      <c r="F85" s="154"/>
      <c r="G85" s="193"/>
      <c r="H85" s="174"/>
      <c r="I85" s="174"/>
      <c r="J85" s="177"/>
      <c r="K85" s="143">
        <f t="shared" si="7"/>
        <v>0</v>
      </c>
      <c r="L85" s="144">
        <v>0</v>
      </c>
      <c r="N85" s="3"/>
      <c r="O85" s="3"/>
      <c r="P85" s="3"/>
      <c r="Q85" s="3"/>
      <c r="R85" s="3"/>
      <c r="S85" s="3"/>
      <c r="AA85" s="3"/>
      <c r="AB85" s="3"/>
    </row>
    <row r="86" spans="2:28" ht="15" customHeight="1" x14ac:dyDescent="0.2">
      <c r="B86" s="142">
        <f t="shared" si="8"/>
        <v>72</v>
      </c>
      <c r="C86" s="154"/>
      <c r="D86" s="155"/>
      <c r="E86" s="154"/>
      <c r="F86" s="154"/>
      <c r="G86" s="193"/>
      <c r="H86" s="174"/>
      <c r="I86" s="174"/>
      <c r="J86" s="177"/>
      <c r="K86" s="143">
        <f t="shared" si="7"/>
        <v>0</v>
      </c>
      <c r="L86" s="144">
        <v>0</v>
      </c>
      <c r="N86" s="3"/>
      <c r="O86" s="3"/>
      <c r="P86" s="3"/>
      <c r="Q86" s="3"/>
      <c r="R86" s="3"/>
      <c r="S86" s="3"/>
      <c r="AA86" s="3"/>
      <c r="AB86" s="3"/>
    </row>
    <row r="87" spans="2:28" ht="15" customHeight="1" x14ac:dyDescent="0.2">
      <c r="B87" s="142">
        <f t="shared" si="8"/>
        <v>73</v>
      </c>
      <c r="C87" s="154"/>
      <c r="D87" s="155"/>
      <c r="E87" s="154"/>
      <c r="F87" s="154"/>
      <c r="G87" s="193"/>
      <c r="H87" s="174"/>
      <c r="I87" s="174"/>
      <c r="J87" s="177"/>
      <c r="K87" s="143">
        <f t="shared" si="7"/>
        <v>0</v>
      </c>
      <c r="L87" s="144">
        <v>0</v>
      </c>
      <c r="N87" s="3"/>
      <c r="O87" s="3"/>
      <c r="P87" s="3"/>
      <c r="Q87" s="3"/>
      <c r="R87" s="3"/>
      <c r="S87" s="3"/>
      <c r="AA87" s="3"/>
      <c r="AB87" s="3"/>
    </row>
    <row r="88" spans="2:28" ht="15" customHeight="1" x14ac:dyDescent="0.2">
      <c r="B88" s="142">
        <f t="shared" si="8"/>
        <v>74</v>
      </c>
      <c r="C88" s="154"/>
      <c r="D88" s="155"/>
      <c r="E88" s="154"/>
      <c r="F88" s="154"/>
      <c r="G88" s="193"/>
      <c r="H88" s="174"/>
      <c r="I88" s="174"/>
      <c r="J88" s="177"/>
      <c r="K88" s="143">
        <f t="shared" si="7"/>
        <v>0</v>
      </c>
      <c r="L88" s="144">
        <v>0</v>
      </c>
      <c r="N88" s="3"/>
      <c r="O88" s="3"/>
      <c r="P88" s="3"/>
      <c r="Q88" s="3"/>
      <c r="R88" s="3"/>
      <c r="S88" s="3"/>
      <c r="AA88" s="3"/>
      <c r="AB88" s="3"/>
    </row>
    <row r="89" spans="2:28" ht="15" customHeight="1" x14ac:dyDescent="0.2">
      <c r="B89" s="142">
        <f t="shared" si="8"/>
        <v>75</v>
      </c>
      <c r="C89" s="154"/>
      <c r="D89" s="155"/>
      <c r="E89" s="154"/>
      <c r="F89" s="154"/>
      <c r="G89" s="193"/>
      <c r="H89" s="174"/>
      <c r="I89" s="174"/>
      <c r="J89" s="177"/>
      <c r="K89" s="143">
        <f t="shared" si="7"/>
        <v>0</v>
      </c>
      <c r="L89" s="144">
        <v>0</v>
      </c>
      <c r="N89" s="3"/>
      <c r="O89" s="3"/>
      <c r="P89" s="3"/>
      <c r="Q89" s="3"/>
      <c r="R89" s="3"/>
      <c r="S89" s="3"/>
      <c r="AA89" s="3"/>
      <c r="AB89" s="3"/>
    </row>
    <row r="90" spans="2:28" ht="15" customHeight="1" x14ac:dyDescent="0.2">
      <c r="B90" s="142">
        <f t="shared" si="8"/>
        <v>76</v>
      </c>
      <c r="C90" s="154"/>
      <c r="D90" s="155"/>
      <c r="E90" s="154"/>
      <c r="F90" s="154"/>
      <c r="G90" s="193"/>
      <c r="H90" s="174"/>
      <c r="I90" s="174"/>
      <c r="J90" s="177"/>
      <c r="K90" s="143">
        <f t="shared" si="7"/>
        <v>0</v>
      </c>
      <c r="L90" s="144">
        <v>0</v>
      </c>
      <c r="N90" s="3"/>
      <c r="O90" s="3"/>
      <c r="P90" s="3"/>
      <c r="Q90" s="3"/>
      <c r="R90" s="3"/>
      <c r="S90" s="3"/>
      <c r="AA90" s="3"/>
      <c r="AB90" s="3"/>
    </row>
    <row r="91" spans="2:28" ht="15" customHeight="1" x14ac:dyDescent="0.2">
      <c r="B91" s="142">
        <f t="shared" si="8"/>
        <v>77</v>
      </c>
      <c r="C91" s="154"/>
      <c r="D91" s="155"/>
      <c r="E91" s="154"/>
      <c r="F91" s="154"/>
      <c r="G91" s="193"/>
      <c r="H91" s="174"/>
      <c r="I91" s="174"/>
      <c r="J91" s="177"/>
      <c r="K91" s="143">
        <f t="shared" si="7"/>
        <v>0</v>
      </c>
      <c r="L91" s="144">
        <v>0</v>
      </c>
      <c r="N91" s="3"/>
      <c r="O91" s="3"/>
      <c r="P91" s="3"/>
      <c r="Q91" s="3"/>
      <c r="R91" s="3"/>
      <c r="S91" s="3"/>
      <c r="AA91" s="3"/>
      <c r="AB91" s="3"/>
    </row>
    <row r="92" spans="2:28" ht="15" customHeight="1" x14ac:dyDescent="0.2">
      <c r="B92" s="142">
        <f t="shared" si="8"/>
        <v>78</v>
      </c>
      <c r="C92" s="154"/>
      <c r="D92" s="155"/>
      <c r="E92" s="154"/>
      <c r="F92" s="154"/>
      <c r="G92" s="193"/>
      <c r="H92" s="174"/>
      <c r="I92" s="174"/>
      <c r="J92" s="177"/>
      <c r="K92" s="143">
        <f t="shared" si="7"/>
        <v>0</v>
      </c>
      <c r="L92" s="144">
        <v>0</v>
      </c>
      <c r="N92" s="3"/>
      <c r="O92" s="3"/>
      <c r="P92" s="3"/>
      <c r="Q92" s="3"/>
      <c r="R92" s="3"/>
      <c r="S92" s="3"/>
      <c r="AA92" s="3"/>
      <c r="AB92" s="3"/>
    </row>
    <row r="93" spans="2:28" ht="15" customHeight="1" x14ac:dyDescent="0.2">
      <c r="B93" s="142">
        <f t="shared" si="8"/>
        <v>79</v>
      </c>
      <c r="C93" s="154"/>
      <c r="D93" s="155"/>
      <c r="E93" s="154"/>
      <c r="F93" s="154"/>
      <c r="G93" s="193"/>
      <c r="H93" s="174"/>
      <c r="I93" s="174"/>
      <c r="J93" s="177"/>
      <c r="K93" s="143">
        <f t="shared" si="7"/>
        <v>0</v>
      </c>
      <c r="L93" s="144">
        <v>0</v>
      </c>
      <c r="N93" s="3"/>
      <c r="O93" s="3"/>
      <c r="P93" s="3"/>
      <c r="Q93" s="3"/>
      <c r="R93" s="3"/>
      <c r="S93" s="3"/>
      <c r="AA93" s="3"/>
      <c r="AB93" s="3"/>
    </row>
    <row r="94" spans="2:28" ht="15" customHeight="1" x14ac:dyDescent="0.2">
      <c r="B94" s="142">
        <f t="shared" si="8"/>
        <v>80</v>
      </c>
      <c r="C94" s="154"/>
      <c r="D94" s="155"/>
      <c r="E94" s="154"/>
      <c r="F94" s="154"/>
      <c r="G94" s="193"/>
      <c r="H94" s="174"/>
      <c r="I94" s="174"/>
      <c r="J94" s="177"/>
      <c r="K94" s="143">
        <f t="shared" si="7"/>
        <v>0</v>
      </c>
      <c r="L94" s="144">
        <v>0</v>
      </c>
      <c r="N94" s="3"/>
      <c r="O94" s="3"/>
      <c r="P94" s="3"/>
      <c r="Q94" s="3"/>
      <c r="R94" s="3"/>
      <c r="S94" s="3"/>
      <c r="AA94" s="3"/>
      <c r="AB94" s="3"/>
    </row>
    <row r="95" spans="2:28" ht="15" customHeight="1" x14ac:dyDescent="0.2">
      <c r="B95" s="142">
        <f t="shared" si="8"/>
        <v>81</v>
      </c>
      <c r="C95" s="154"/>
      <c r="D95" s="155"/>
      <c r="E95" s="154"/>
      <c r="F95" s="154"/>
      <c r="G95" s="193"/>
      <c r="H95" s="174"/>
      <c r="I95" s="174"/>
      <c r="J95" s="177"/>
      <c r="K95" s="143">
        <f t="shared" si="7"/>
        <v>0</v>
      </c>
      <c r="L95" s="144">
        <v>0</v>
      </c>
      <c r="N95" s="3"/>
      <c r="O95" s="3"/>
      <c r="P95" s="3"/>
      <c r="Q95" s="3"/>
      <c r="R95" s="3"/>
      <c r="S95" s="3"/>
      <c r="AA95" s="3"/>
      <c r="AB95" s="3"/>
    </row>
    <row r="96" spans="2:28" ht="15" customHeight="1" x14ac:dyDescent="0.2">
      <c r="B96" s="142">
        <f t="shared" si="8"/>
        <v>82</v>
      </c>
      <c r="C96" s="154"/>
      <c r="D96" s="155"/>
      <c r="E96" s="154"/>
      <c r="F96" s="154"/>
      <c r="G96" s="193"/>
      <c r="H96" s="174"/>
      <c r="I96" s="174"/>
      <c r="J96" s="177"/>
      <c r="K96" s="143">
        <f t="shared" si="7"/>
        <v>0</v>
      </c>
      <c r="L96" s="144">
        <v>0</v>
      </c>
      <c r="N96" s="3"/>
      <c r="O96" s="3"/>
      <c r="P96" s="3"/>
      <c r="Q96" s="3"/>
      <c r="R96" s="3"/>
      <c r="S96" s="3"/>
      <c r="AA96" s="3"/>
      <c r="AB96" s="3"/>
    </row>
    <row r="97" spans="2:28" ht="15" customHeight="1" x14ac:dyDescent="0.2">
      <c r="B97" s="142">
        <f t="shared" si="8"/>
        <v>83</v>
      </c>
      <c r="C97" s="154"/>
      <c r="D97" s="155"/>
      <c r="E97" s="154"/>
      <c r="F97" s="154"/>
      <c r="G97" s="193"/>
      <c r="H97" s="174"/>
      <c r="I97" s="174"/>
      <c r="J97" s="177"/>
      <c r="K97" s="143">
        <f t="shared" si="7"/>
        <v>0</v>
      </c>
      <c r="L97" s="144">
        <v>0</v>
      </c>
      <c r="N97" s="3"/>
      <c r="O97" s="3"/>
      <c r="P97" s="3"/>
      <c r="Q97" s="3"/>
      <c r="R97" s="3"/>
      <c r="S97" s="3"/>
      <c r="AA97" s="3"/>
      <c r="AB97" s="3"/>
    </row>
    <row r="98" spans="2:28" ht="15" customHeight="1" x14ac:dyDescent="0.2">
      <c r="B98" s="142">
        <f t="shared" si="8"/>
        <v>84</v>
      </c>
      <c r="C98" s="154"/>
      <c r="D98" s="155"/>
      <c r="E98" s="154"/>
      <c r="F98" s="154"/>
      <c r="G98" s="193"/>
      <c r="H98" s="174"/>
      <c r="I98" s="174"/>
      <c r="J98" s="177"/>
      <c r="K98" s="143">
        <f t="shared" si="7"/>
        <v>0</v>
      </c>
      <c r="L98" s="144">
        <v>0</v>
      </c>
      <c r="N98" s="3"/>
      <c r="O98" s="3"/>
      <c r="P98" s="3"/>
      <c r="Q98" s="3"/>
      <c r="R98" s="3"/>
      <c r="S98" s="3"/>
      <c r="AA98" s="3"/>
      <c r="AB98" s="3"/>
    </row>
    <row r="99" spans="2:28" ht="15" customHeight="1" x14ac:dyDescent="0.2">
      <c r="B99" s="142">
        <f t="shared" si="8"/>
        <v>85</v>
      </c>
      <c r="C99" s="154"/>
      <c r="D99" s="155"/>
      <c r="E99" s="154"/>
      <c r="F99" s="154"/>
      <c r="G99" s="193"/>
      <c r="H99" s="174"/>
      <c r="I99" s="174"/>
      <c r="J99" s="177"/>
      <c r="K99" s="143">
        <f t="shared" si="7"/>
        <v>0</v>
      </c>
      <c r="L99" s="144">
        <v>0</v>
      </c>
      <c r="N99" s="3"/>
      <c r="O99" s="3"/>
      <c r="P99" s="3"/>
      <c r="Q99" s="3"/>
      <c r="R99" s="3"/>
      <c r="S99" s="3"/>
      <c r="AA99" s="3"/>
      <c r="AB99" s="3"/>
    </row>
    <row r="100" spans="2:28" ht="15" customHeight="1" x14ac:dyDescent="0.2">
      <c r="B100" s="142">
        <f t="shared" si="8"/>
        <v>86</v>
      </c>
      <c r="C100" s="154"/>
      <c r="D100" s="155"/>
      <c r="E100" s="154"/>
      <c r="F100" s="154"/>
      <c r="G100" s="193"/>
      <c r="H100" s="174"/>
      <c r="I100" s="174"/>
      <c r="J100" s="177"/>
      <c r="K100" s="143">
        <f t="shared" si="7"/>
        <v>0</v>
      </c>
      <c r="L100" s="144">
        <v>0</v>
      </c>
      <c r="N100" s="3"/>
      <c r="O100" s="3"/>
      <c r="P100" s="3"/>
      <c r="Q100" s="3"/>
      <c r="R100" s="3"/>
      <c r="S100" s="3"/>
      <c r="AA100" s="3"/>
      <c r="AB100" s="3"/>
    </row>
    <row r="101" spans="2:28" ht="15" customHeight="1" x14ac:dyDescent="0.2">
      <c r="B101" s="142">
        <f t="shared" si="8"/>
        <v>87</v>
      </c>
      <c r="C101" s="154"/>
      <c r="D101" s="155"/>
      <c r="E101" s="154"/>
      <c r="F101" s="154"/>
      <c r="G101" s="193"/>
      <c r="H101" s="174"/>
      <c r="I101" s="174"/>
      <c r="J101" s="177"/>
      <c r="K101" s="143">
        <f t="shared" si="7"/>
        <v>0</v>
      </c>
      <c r="L101" s="144">
        <v>0</v>
      </c>
      <c r="N101" s="3"/>
      <c r="O101" s="3"/>
      <c r="P101" s="3"/>
      <c r="Q101" s="3"/>
      <c r="R101" s="3"/>
      <c r="S101" s="3"/>
      <c r="AA101" s="3"/>
      <c r="AB101" s="3"/>
    </row>
    <row r="102" spans="2:28" ht="15" customHeight="1" x14ac:dyDescent="0.2">
      <c r="B102" s="142">
        <f t="shared" si="8"/>
        <v>88</v>
      </c>
      <c r="C102" s="154"/>
      <c r="D102" s="155"/>
      <c r="E102" s="154"/>
      <c r="F102" s="154"/>
      <c r="G102" s="193"/>
      <c r="H102" s="174"/>
      <c r="I102" s="174"/>
      <c r="J102" s="177"/>
      <c r="K102" s="143">
        <f t="shared" si="7"/>
        <v>0</v>
      </c>
      <c r="L102" s="144">
        <v>0</v>
      </c>
      <c r="N102" s="3"/>
      <c r="O102" s="3"/>
      <c r="P102" s="3"/>
      <c r="Q102" s="3"/>
      <c r="R102" s="3"/>
      <c r="S102" s="3"/>
      <c r="AA102" s="3"/>
      <c r="AB102" s="3"/>
    </row>
    <row r="103" spans="2:28" ht="15" customHeight="1" x14ac:dyDescent="0.2">
      <c r="B103" s="142">
        <f t="shared" si="8"/>
        <v>89</v>
      </c>
      <c r="C103" s="154"/>
      <c r="D103" s="155"/>
      <c r="E103" s="154"/>
      <c r="F103" s="154"/>
      <c r="G103" s="193"/>
      <c r="H103" s="174"/>
      <c r="I103" s="174"/>
      <c r="J103" s="177"/>
      <c r="K103" s="143">
        <f t="shared" si="7"/>
        <v>0</v>
      </c>
      <c r="L103" s="144">
        <v>0</v>
      </c>
      <c r="N103" s="3"/>
      <c r="O103" s="3"/>
      <c r="P103" s="3"/>
      <c r="Q103" s="3"/>
      <c r="R103" s="3"/>
      <c r="S103" s="3"/>
      <c r="AA103" s="3"/>
      <c r="AB103" s="3"/>
    </row>
    <row r="104" spans="2:28" ht="15" customHeight="1" x14ac:dyDescent="0.2">
      <c r="B104" s="142">
        <f t="shared" si="8"/>
        <v>90</v>
      </c>
      <c r="C104" s="154"/>
      <c r="D104" s="155"/>
      <c r="E104" s="154"/>
      <c r="F104" s="154"/>
      <c r="G104" s="193"/>
      <c r="H104" s="174"/>
      <c r="I104" s="174"/>
      <c r="J104" s="177"/>
      <c r="K104" s="143">
        <f t="shared" si="7"/>
        <v>0</v>
      </c>
      <c r="L104" s="144">
        <v>0</v>
      </c>
      <c r="N104" s="3"/>
      <c r="O104" s="3"/>
      <c r="P104" s="3"/>
      <c r="Q104" s="3"/>
      <c r="R104" s="3"/>
      <c r="S104" s="3"/>
      <c r="AA104" s="3"/>
      <c r="AB104" s="3"/>
    </row>
    <row r="105" spans="2:28" ht="15" customHeight="1" x14ac:dyDescent="0.2">
      <c r="B105" s="142">
        <f t="shared" si="8"/>
        <v>91</v>
      </c>
      <c r="C105" s="154"/>
      <c r="D105" s="155"/>
      <c r="E105" s="154"/>
      <c r="F105" s="154"/>
      <c r="G105" s="193"/>
      <c r="H105" s="174"/>
      <c r="I105" s="174"/>
      <c r="J105" s="177"/>
      <c r="K105" s="143">
        <f t="shared" si="7"/>
        <v>0</v>
      </c>
      <c r="L105" s="144">
        <v>0</v>
      </c>
      <c r="N105" s="3"/>
      <c r="O105" s="3"/>
      <c r="P105" s="3"/>
      <c r="Q105" s="3"/>
      <c r="R105" s="3"/>
      <c r="S105" s="3"/>
      <c r="AA105" s="3"/>
      <c r="AB105" s="3"/>
    </row>
    <row r="106" spans="2:28" ht="15" customHeight="1" x14ac:dyDescent="0.2">
      <c r="B106" s="142">
        <f t="shared" si="8"/>
        <v>92</v>
      </c>
      <c r="C106" s="154"/>
      <c r="D106" s="155"/>
      <c r="E106" s="154"/>
      <c r="F106" s="154"/>
      <c r="G106" s="193"/>
      <c r="H106" s="174"/>
      <c r="I106" s="174"/>
      <c r="J106" s="177"/>
      <c r="K106" s="143">
        <f t="shared" si="7"/>
        <v>0</v>
      </c>
      <c r="L106" s="144">
        <v>0</v>
      </c>
      <c r="N106" s="3"/>
      <c r="O106" s="3"/>
      <c r="P106" s="3"/>
      <c r="Q106" s="3"/>
      <c r="R106" s="3"/>
      <c r="S106" s="3"/>
      <c r="AA106" s="3"/>
      <c r="AB106" s="3"/>
    </row>
    <row r="107" spans="2:28" ht="15" customHeight="1" x14ac:dyDescent="0.2">
      <c r="B107" s="142">
        <f t="shared" si="8"/>
        <v>93</v>
      </c>
      <c r="C107" s="154"/>
      <c r="D107" s="155"/>
      <c r="E107" s="154"/>
      <c r="F107" s="154"/>
      <c r="G107" s="193"/>
      <c r="H107" s="174"/>
      <c r="I107" s="174"/>
      <c r="J107" s="177"/>
      <c r="K107" s="143">
        <f t="shared" si="7"/>
        <v>0</v>
      </c>
      <c r="L107" s="144">
        <v>0</v>
      </c>
      <c r="N107" s="3"/>
      <c r="O107" s="3"/>
      <c r="P107" s="3"/>
      <c r="Q107" s="3"/>
      <c r="R107" s="3"/>
      <c r="S107" s="3"/>
      <c r="AA107" s="3"/>
      <c r="AB107" s="3"/>
    </row>
    <row r="108" spans="2:28" ht="15" customHeight="1" x14ac:dyDescent="0.2">
      <c r="B108" s="142">
        <f t="shared" si="8"/>
        <v>94</v>
      </c>
      <c r="C108" s="154"/>
      <c r="D108" s="155"/>
      <c r="E108" s="154"/>
      <c r="F108" s="154"/>
      <c r="G108" s="193"/>
      <c r="H108" s="174"/>
      <c r="I108" s="174"/>
      <c r="J108" s="177"/>
      <c r="K108" s="143">
        <f t="shared" si="7"/>
        <v>0</v>
      </c>
      <c r="L108" s="144">
        <v>0</v>
      </c>
      <c r="N108" s="3"/>
      <c r="O108" s="3"/>
      <c r="P108" s="3"/>
      <c r="Q108" s="3"/>
      <c r="R108" s="3"/>
      <c r="S108" s="3"/>
      <c r="AA108" s="3"/>
      <c r="AB108" s="3"/>
    </row>
    <row r="109" spans="2:28" ht="15" customHeight="1" x14ac:dyDescent="0.2">
      <c r="B109" s="142">
        <f t="shared" si="8"/>
        <v>95</v>
      </c>
      <c r="C109" s="154"/>
      <c r="D109" s="155"/>
      <c r="E109" s="154"/>
      <c r="F109" s="154"/>
      <c r="G109" s="193"/>
      <c r="H109" s="174"/>
      <c r="I109" s="174"/>
      <c r="J109" s="177"/>
      <c r="K109" s="143">
        <f t="shared" si="7"/>
        <v>0</v>
      </c>
      <c r="L109" s="144">
        <v>0</v>
      </c>
      <c r="N109" s="3"/>
      <c r="O109" s="3"/>
      <c r="P109" s="3"/>
      <c r="Q109" s="3"/>
      <c r="R109" s="3"/>
      <c r="S109" s="3"/>
      <c r="AA109" s="3"/>
      <c r="AB109" s="3"/>
    </row>
    <row r="110" spans="2:28" ht="15" customHeight="1" x14ac:dyDescent="0.2">
      <c r="B110" s="142">
        <f t="shared" si="8"/>
        <v>96</v>
      </c>
      <c r="C110" s="154"/>
      <c r="D110" s="155"/>
      <c r="E110" s="154"/>
      <c r="F110" s="154"/>
      <c r="G110" s="193"/>
      <c r="H110" s="174"/>
      <c r="I110" s="174"/>
      <c r="J110" s="177"/>
      <c r="K110" s="143">
        <f t="shared" si="7"/>
        <v>0</v>
      </c>
      <c r="L110" s="144">
        <v>0</v>
      </c>
      <c r="N110" s="3"/>
      <c r="O110" s="3"/>
      <c r="P110" s="3"/>
      <c r="Q110" s="3"/>
      <c r="R110" s="3"/>
      <c r="S110" s="3"/>
      <c r="AA110" s="3"/>
      <c r="AB110" s="3"/>
    </row>
    <row r="111" spans="2:28" ht="15" customHeight="1" x14ac:dyDescent="0.2">
      <c r="B111" s="142">
        <f t="shared" si="8"/>
        <v>97</v>
      </c>
      <c r="C111" s="154"/>
      <c r="D111" s="155"/>
      <c r="E111" s="154"/>
      <c r="F111" s="154"/>
      <c r="G111" s="193"/>
      <c r="H111" s="174"/>
      <c r="I111" s="174"/>
      <c r="J111" s="177"/>
      <c r="K111" s="143">
        <f t="shared" si="7"/>
        <v>0</v>
      </c>
      <c r="L111" s="144">
        <v>0</v>
      </c>
      <c r="N111" s="3"/>
      <c r="O111" s="3"/>
      <c r="P111" s="3"/>
      <c r="Q111" s="3"/>
      <c r="R111" s="3"/>
      <c r="S111" s="3"/>
      <c r="AA111" s="3"/>
      <c r="AB111" s="3"/>
    </row>
    <row r="112" spans="2:28" ht="15" customHeight="1" x14ac:dyDescent="0.2">
      <c r="B112" s="142">
        <f t="shared" si="8"/>
        <v>98</v>
      </c>
      <c r="C112" s="154"/>
      <c r="D112" s="155"/>
      <c r="E112" s="154"/>
      <c r="F112" s="154"/>
      <c r="G112" s="193"/>
      <c r="H112" s="174"/>
      <c r="I112" s="174"/>
      <c r="J112" s="177"/>
      <c r="K112" s="143">
        <f t="shared" si="7"/>
        <v>0</v>
      </c>
      <c r="L112" s="144">
        <v>0</v>
      </c>
      <c r="N112" s="3"/>
      <c r="O112" s="3"/>
      <c r="P112" s="3"/>
      <c r="Q112" s="3"/>
      <c r="R112" s="3"/>
      <c r="S112" s="3"/>
      <c r="AA112" s="3"/>
      <c r="AB112" s="3"/>
    </row>
    <row r="113" spans="2:28" ht="15" customHeight="1" x14ac:dyDescent="0.2">
      <c r="B113" s="142">
        <f t="shared" si="8"/>
        <v>99</v>
      </c>
      <c r="C113" s="154"/>
      <c r="D113" s="155"/>
      <c r="E113" s="154"/>
      <c r="F113" s="154"/>
      <c r="G113" s="193"/>
      <c r="H113" s="174"/>
      <c r="I113" s="174"/>
      <c r="J113" s="177"/>
      <c r="K113" s="143">
        <f t="shared" si="7"/>
        <v>0</v>
      </c>
      <c r="L113" s="144">
        <v>0</v>
      </c>
      <c r="N113" s="3"/>
      <c r="O113" s="3"/>
      <c r="P113" s="3"/>
      <c r="Q113" s="3"/>
      <c r="R113" s="3"/>
      <c r="S113" s="3"/>
      <c r="AA113" s="3"/>
      <c r="AB113" s="3"/>
    </row>
    <row r="114" spans="2:28" ht="15" customHeight="1" x14ac:dyDescent="0.2">
      <c r="B114" s="142">
        <f t="shared" si="8"/>
        <v>100</v>
      </c>
      <c r="C114" s="154"/>
      <c r="D114" s="155"/>
      <c r="E114" s="154"/>
      <c r="F114" s="154"/>
      <c r="G114" s="193"/>
      <c r="H114" s="174"/>
      <c r="I114" s="174"/>
      <c r="J114" s="177"/>
      <c r="K114" s="143">
        <f t="shared" si="7"/>
        <v>0</v>
      </c>
      <c r="L114" s="144">
        <v>0</v>
      </c>
      <c r="N114" s="3"/>
      <c r="O114" s="3"/>
      <c r="P114" s="3"/>
      <c r="Q114" s="3"/>
      <c r="R114" s="3"/>
      <c r="S114" s="3"/>
      <c r="AA114" s="3"/>
      <c r="AB114" s="3"/>
    </row>
    <row r="115" spans="2:28" ht="15" customHeight="1" x14ac:dyDescent="0.2">
      <c r="B115" s="142">
        <f t="shared" si="8"/>
        <v>101</v>
      </c>
      <c r="C115" s="154"/>
      <c r="D115" s="155"/>
      <c r="E115" s="154"/>
      <c r="F115" s="154"/>
      <c r="G115" s="193"/>
      <c r="H115" s="174"/>
      <c r="I115" s="174"/>
      <c r="J115" s="177"/>
      <c r="K115" s="143">
        <f t="shared" si="7"/>
        <v>0</v>
      </c>
      <c r="L115" s="144">
        <v>0</v>
      </c>
      <c r="N115" s="3"/>
      <c r="O115" s="3"/>
      <c r="P115" s="3"/>
      <c r="Q115" s="3"/>
      <c r="R115" s="3"/>
      <c r="S115" s="3"/>
      <c r="AA115" s="3"/>
      <c r="AB115" s="3"/>
    </row>
    <row r="116" spans="2:28" ht="15" customHeight="1" x14ac:dyDescent="0.2">
      <c r="B116" s="142">
        <f t="shared" si="8"/>
        <v>102</v>
      </c>
      <c r="C116" s="160"/>
      <c r="D116" s="155"/>
      <c r="E116" s="160"/>
      <c r="F116" s="160"/>
      <c r="G116" s="193"/>
      <c r="H116" s="174"/>
      <c r="I116" s="174"/>
      <c r="J116" s="178"/>
      <c r="K116" s="143">
        <f t="shared" si="7"/>
        <v>0</v>
      </c>
      <c r="L116" s="144">
        <v>0</v>
      </c>
      <c r="N116" s="3"/>
      <c r="O116" s="3"/>
      <c r="P116" s="3"/>
      <c r="Q116" s="3"/>
      <c r="R116" s="3"/>
      <c r="S116" s="3"/>
      <c r="AA116" s="3"/>
      <c r="AB116" s="3"/>
    </row>
    <row r="117" spans="2:28" ht="15" customHeight="1" x14ac:dyDescent="0.2">
      <c r="B117" s="2"/>
      <c r="C117" s="2"/>
      <c r="D117" s="2"/>
      <c r="E117" s="161" t="s">
        <v>1</v>
      </c>
      <c r="F117" s="161" t="s">
        <v>208</v>
      </c>
      <c r="G117" s="194">
        <f>SUM(G14:G116)</f>
        <v>57.25</v>
      </c>
      <c r="H117" s="179">
        <f>SUM(H14:H116)</f>
        <v>172</v>
      </c>
      <c r="I117" s="179">
        <f>SUM(I14:I116)</f>
        <v>0</v>
      </c>
      <c r="J117" s="180">
        <f>+G117+H117+I117</f>
        <v>229.25</v>
      </c>
      <c r="K117" s="162">
        <f>SUM(K14:K116)</f>
        <v>54.25</v>
      </c>
      <c r="L117" s="163"/>
      <c r="N117" s="3"/>
      <c r="O117" s="3"/>
      <c r="P117" s="3"/>
      <c r="Q117" s="3"/>
      <c r="R117" s="3"/>
      <c r="S117" s="3"/>
      <c r="AA117" s="3"/>
      <c r="AB117" s="3"/>
    </row>
    <row r="118" spans="2:28" ht="15" customHeight="1" x14ac:dyDescent="0.2">
      <c r="B118" s="2"/>
      <c r="C118" s="2"/>
      <c r="D118" s="2"/>
      <c r="E118" s="164"/>
      <c r="F118" s="164"/>
      <c r="G118" s="195" t="s">
        <v>184</v>
      </c>
      <c r="H118" s="164" t="s">
        <v>185</v>
      </c>
      <c r="I118" s="164" t="s">
        <v>186</v>
      </c>
      <c r="J118" s="164" t="s">
        <v>209</v>
      </c>
      <c r="K118" s="165"/>
      <c r="L118" s="165"/>
      <c r="N118" s="3"/>
      <c r="O118" s="3"/>
      <c r="P118" s="3"/>
      <c r="Q118" s="3"/>
      <c r="R118" s="3"/>
      <c r="S118" s="3"/>
      <c r="AA118" s="3"/>
      <c r="AB118" s="3"/>
    </row>
    <row r="119" spans="2:28" x14ac:dyDescent="0.2">
      <c r="B119" s="2"/>
      <c r="C119" s="2"/>
      <c r="D119" s="2"/>
      <c r="E119" s="139"/>
      <c r="F119" s="139"/>
      <c r="G119" s="196"/>
      <c r="H119" s="139"/>
      <c r="I119" s="139"/>
      <c r="J119" s="2"/>
      <c r="N119" s="3"/>
      <c r="O119" s="3"/>
      <c r="P119" s="3"/>
      <c r="Q119" s="3"/>
      <c r="R119" s="3"/>
      <c r="S119" s="3"/>
      <c r="AA119" s="3"/>
      <c r="AB119" s="3"/>
    </row>
    <row r="120" spans="2:28" x14ac:dyDescent="0.2">
      <c r="C120" s="2"/>
      <c r="D120" s="2"/>
      <c r="E120" s="139"/>
      <c r="F120" s="139"/>
      <c r="G120" s="196"/>
    </row>
    <row r="121" spans="2:28" x14ac:dyDescent="0.2">
      <c r="C121" s="2"/>
      <c r="D121" s="2"/>
      <c r="E121" s="139"/>
      <c r="F121" s="139"/>
    </row>
    <row r="122" spans="2:28" x14ac:dyDescent="0.2">
      <c r="C122" s="2"/>
      <c r="D122" s="2"/>
      <c r="E122" s="139"/>
      <c r="F122" s="139"/>
    </row>
    <row r="123" spans="2:28" x14ac:dyDescent="0.2">
      <c r="C123" s="2"/>
      <c r="D123" s="2"/>
      <c r="E123" s="139"/>
      <c r="F123" s="139"/>
    </row>
    <row r="124" spans="2:28" x14ac:dyDescent="0.2">
      <c r="C124" s="2"/>
      <c r="D124" s="2"/>
      <c r="E124" s="139"/>
      <c r="F124" s="139"/>
    </row>
    <row r="125" spans="2:28" x14ac:dyDescent="0.2">
      <c r="C125" s="2"/>
      <c r="D125" s="2"/>
      <c r="E125" s="139"/>
      <c r="F125" s="139"/>
    </row>
    <row r="126" spans="2:28" x14ac:dyDescent="0.2">
      <c r="C126" s="2"/>
      <c r="D126" s="2"/>
      <c r="E126" s="139"/>
      <c r="F126" s="139"/>
    </row>
    <row r="127" spans="2:28" x14ac:dyDescent="0.2">
      <c r="C127" s="2"/>
      <c r="D127" s="2"/>
      <c r="E127" s="139"/>
      <c r="F127" s="139"/>
    </row>
    <row r="128" spans="2:28" x14ac:dyDescent="0.2">
      <c r="C128" s="2"/>
      <c r="D128" s="2"/>
      <c r="E128" s="139"/>
      <c r="F128" s="139"/>
    </row>
    <row r="129" spans="3:6" x14ac:dyDescent="0.2">
      <c r="C129" s="2"/>
      <c r="D129" s="2"/>
      <c r="E129" s="139"/>
      <c r="F129" s="139"/>
    </row>
    <row r="130" spans="3:6" x14ac:dyDescent="0.2">
      <c r="C130" s="2"/>
      <c r="D130" s="2"/>
      <c r="E130" s="139"/>
      <c r="F130" s="139"/>
    </row>
    <row r="131" spans="3:6" x14ac:dyDescent="0.2">
      <c r="C131" s="2"/>
      <c r="D131" s="2"/>
      <c r="E131" s="139"/>
      <c r="F131" s="139"/>
    </row>
    <row r="132" spans="3:6" x14ac:dyDescent="0.2">
      <c r="C132" s="2"/>
      <c r="D132" s="2"/>
      <c r="E132" s="139"/>
      <c r="F132" s="139"/>
    </row>
    <row r="133" spans="3:6" x14ac:dyDescent="0.2">
      <c r="C133" s="2"/>
      <c r="D133" s="2"/>
      <c r="E133" s="139"/>
      <c r="F133" s="139"/>
    </row>
    <row r="134" spans="3:6" x14ac:dyDescent="0.2">
      <c r="C134" s="2"/>
      <c r="D134" s="2"/>
      <c r="E134" s="139"/>
      <c r="F134" s="139"/>
    </row>
    <row r="135" spans="3:6" x14ac:dyDescent="0.2">
      <c r="C135" s="2"/>
      <c r="D135" s="2"/>
      <c r="E135" s="139"/>
      <c r="F135" s="139"/>
    </row>
    <row r="136" spans="3:6" x14ac:dyDescent="0.2">
      <c r="C136" s="2"/>
      <c r="D136" s="2"/>
      <c r="E136" s="139"/>
      <c r="F136" s="139"/>
    </row>
    <row r="137" spans="3:6" x14ac:dyDescent="0.2">
      <c r="C137" s="2"/>
      <c r="D137" s="2"/>
      <c r="E137" s="139"/>
      <c r="F137" s="139"/>
    </row>
    <row r="138" spans="3:6" x14ac:dyDescent="0.2">
      <c r="C138" s="2"/>
      <c r="D138" s="2"/>
      <c r="E138" s="139"/>
      <c r="F138" s="139"/>
    </row>
    <row r="139" spans="3:6" x14ac:dyDescent="0.2">
      <c r="C139" s="2"/>
      <c r="D139" s="2"/>
      <c r="E139" s="139"/>
      <c r="F139" s="139"/>
    </row>
    <row r="140" spans="3:6" x14ac:dyDescent="0.2">
      <c r="C140" s="2"/>
      <c r="D140" s="2"/>
      <c r="E140" s="139"/>
      <c r="F140" s="139"/>
    </row>
    <row r="141" spans="3:6" x14ac:dyDescent="0.2">
      <c r="C141" s="2"/>
      <c r="D141" s="2"/>
      <c r="E141" s="139"/>
      <c r="F141" s="139"/>
    </row>
    <row r="142" spans="3:6" x14ac:dyDescent="0.2">
      <c r="C142" s="2"/>
      <c r="D142" s="2"/>
      <c r="E142" s="139"/>
      <c r="F142" s="139"/>
    </row>
    <row r="143" spans="3:6" x14ac:dyDescent="0.2">
      <c r="C143" s="2"/>
      <c r="D143" s="2"/>
      <c r="E143" s="139"/>
      <c r="F143" s="139"/>
    </row>
    <row r="144" spans="3:6" x14ac:dyDescent="0.2">
      <c r="C144" s="2"/>
      <c r="D144" s="2"/>
      <c r="E144" s="139"/>
      <c r="F144" s="139"/>
    </row>
    <row r="145" spans="3:6" x14ac:dyDescent="0.2">
      <c r="C145" s="2"/>
      <c r="D145" s="2"/>
      <c r="E145" s="139"/>
      <c r="F145" s="139"/>
    </row>
    <row r="146" spans="3:6" x14ac:dyDescent="0.2">
      <c r="C146" s="2"/>
      <c r="D146" s="2"/>
      <c r="E146" s="139"/>
      <c r="F146" s="139"/>
    </row>
  </sheetData>
  <hyperlinks>
    <hyperlink ref="J18" r:id="rId1" xr:uid="{8C6D6D07-CB96-4719-8BF7-59059325EB08}"/>
    <hyperlink ref="J19" r:id="rId2" xr:uid="{4201E43F-E67E-48ED-8ED9-082BAC5662B7}"/>
  </hyperlinks>
  <pageMargins left="0.7" right="0.7" top="0.75" bottom="0.75" header="0.3" footer="0.3"/>
  <pageSetup orientation="portrait" r:id="rId3"/>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429AB-14E5-4224-AA4D-1802EBCC745D}">
  <sheetPr codeName="Sheet3"/>
  <dimension ref="C2:F74"/>
  <sheetViews>
    <sheetView workbookViewId="0">
      <selection activeCell="E2" sqref="E2"/>
    </sheetView>
  </sheetViews>
  <sheetFormatPr defaultRowHeight="12.75" x14ac:dyDescent="0.2"/>
  <cols>
    <col min="3" max="3" width="4.5703125" style="16" customWidth="1"/>
    <col min="4" max="4" width="13.42578125" style="16" customWidth="1"/>
    <col min="5" max="5" width="75.140625" customWidth="1"/>
    <col min="6" max="6" width="19" style="16" customWidth="1"/>
  </cols>
  <sheetData>
    <row r="2" spans="3:6" ht="15" x14ac:dyDescent="0.2">
      <c r="E2" s="210" t="s">
        <v>276</v>
      </c>
    </row>
    <row r="4" spans="3:6" ht="15.75" x14ac:dyDescent="0.25">
      <c r="C4" s="91"/>
      <c r="D4" s="91"/>
      <c r="E4" s="7" t="s">
        <v>149</v>
      </c>
      <c r="F4" s="91"/>
    </row>
    <row r="5" spans="3:6" x14ac:dyDescent="0.2">
      <c r="C5" s="167">
        <v>1</v>
      </c>
      <c r="D5" s="167" t="s">
        <v>221</v>
      </c>
      <c r="E5" s="8" t="s">
        <v>111</v>
      </c>
      <c r="F5" s="167" t="s">
        <v>244</v>
      </c>
    </row>
    <row r="6" spans="3:6" x14ac:dyDescent="0.2">
      <c r="C6" s="167"/>
      <c r="D6" s="167"/>
      <c r="E6" s="8"/>
      <c r="F6" s="167"/>
    </row>
    <row r="7" spans="3:6" x14ac:dyDescent="0.2">
      <c r="C7" s="167">
        <v>2</v>
      </c>
      <c r="D7" s="167" t="s">
        <v>222</v>
      </c>
      <c r="E7" s="8" t="s">
        <v>112</v>
      </c>
      <c r="F7" s="167" t="s">
        <v>233</v>
      </c>
    </row>
    <row r="8" spans="3:6" x14ac:dyDescent="0.2">
      <c r="C8" s="167"/>
      <c r="D8" s="167"/>
      <c r="E8" s="8"/>
      <c r="F8" s="167"/>
    </row>
    <row r="9" spans="3:6" x14ac:dyDescent="0.2">
      <c r="C9" s="167">
        <v>3</v>
      </c>
      <c r="D9" s="167" t="s">
        <v>223</v>
      </c>
      <c r="E9" s="9" t="s">
        <v>113</v>
      </c>
      <c r="F9" s="167" t="s">
        <v>234</v>
      </c>
    </row>
    <row r="10" spans="3:6" x14ac:dyDescent="0.2">
      <c r="C10" s="167"/>
      <c r="D10" s="167"/>
      <c r="E10" s="8"/>
      <c r="F10" s="167"/>
    </row>
    <row r="11" spans="3:6" x14ac:dyDescent="0.2">
      <c r="C11" s="167">
        <v>4</v>
      </c>
      <c r="D11" s="167" t="s">
        <v>224</v>
      </c>
      <c r="E11" s="8" t="s">
        <v>114</v>
      </c>
      <c r="F11" s="167" t="s">
        <v>235</v>
      </c>
    </row>
    <row r="12" spans="3:6" x14ac:dyDescent="0.2">
      <c r="C12" s="167"/>
      <c r="D12" s="167"/>
      <c r="E12" s="8"/>
      <c r="F12" s="167"/>
    </row>
    <row r="13" spans="3:6" x14ac:dyDescent="0.2">
      <c r="C13" s="167">
        <v>5</v>
      </c>
      <c r="D13" s="167" t="s">
        <v>225</v>
      </c>
      <c r="E13" s="8" t="s">
        <v>115</v>
      </c>
      <c r="F13" s="167" t="s">
        <v>236</v>
      </c>
    </row>
    <row r="14" spans="3:6" x14ac:dyDescent="0.2">
      <c r="C14" s="167"/>
      <c r="D14" s="167"/>
      <c r="E14" s="8"/>
      <c r="F14" s="167"/>
    </row>
    <row r="15" spans="3:6" x14ac:dyDescent="0.2">
      <c r="C15" s="167">
        <v>6</v>
      </c>
      <c r="D15" s="167" t="s">
        <v>226</v>
      </c>
      <c r="E15" s="8" t="s">
        <v>116</v>
      </c>
      <c r="F15" s="167" t="s">
        <v>237</v>
      </c>
    </row>
    <row r="16" spans="3:6" x14ac:dyDescent="0.2">
      <c r="C16" s="167"/>
      <c r="D16" s="167"/>
      <c r="E16" s="8"/>
      <c r="F16" s="167"/>
    </row>
    <row r="17" spans="3:6" x14ac:dyDescent="0.2">
      <c r="C17" s="167">
        <v>7</v>
      </c>
      <c r="D17" s="167" t="s">
        <v>227</v>
      </c>
      <c r="E17" s="8" t="s">
        <v>117</v>
      </c>
      <c r="F17" s="167" t="s">
        <v>238</v>
      </c>
    </row>
    <row r="18" spans="3:6" x14ac:dyDescent="0.2">
      <c r="C18" s="167"/>
      <c r="D18" s="167"/>
      <c r="E18" s="8"/>
      <c r="F18" s="167"/>
    </row>
    <row r="19" spans="3:6" x14ac:dyDescent="0.2">
      <c r="C19" s="167">
        <v>8</v>
      </c>
      <c r="D19" s="167" t="s">
        <v>228</v>
      </c>
      <c r="E19" s="8" t="s">
        <v>118</v>
      </c>
      <c r="F19" s="167" t="s">
        <v>239</v>
      </c>
    </row>
    <row r="20" spans="3:6" x14ac:dyDescent="0.2">
      <c r="C20" s="167"/>
      <c r="D20" s="167"/>
      <c r="E20" s="8"/>
      <c r="F20" s="167"/>
    </row>
    <row r="21" spans="3:6" x14ac:dyDescent="0.2">
      <c r="C21" s="44">
        <v>9</v>
      </c>
      <c r="D21" s="167" t="s">
        <v>229</v>
      </c>
      <c r="E21" s="10" t="s">
        <v>119</v>
      </c>
      <c r="F21" s="44" t="s">
        <v>240</v>
      </c>
    </row>
    <row r="22" spans="3:6" x14ac:dyDescent="0.2">
      <c r="C22" s="167"/>
      <c r="D22" s="167"/>
      <c r="E22" s="8"/>
      <c r="F22" s="167"/>
    </row>
    <row r="23" spans="3:6" x14ac:dyDescent="0.2">
      <c r="C23" s="44">
        <v>10</v>
      </c>
      <c r="D23" s="167" t="s">
        <v>230</v>
      </c>
      <c r="E23" s="10" t="s">
        <v>123</v>
      </c>
      <c r="F23" s="44" t="s">
        <v>241</v>
      </c>
    </row>
    <row r="24" spans="3:6" x14ac:dyDescent="0.2">
      <c r="C24" s="167"/>
      <c r="D24" s="167"/>
      <c r="E24" s="8"/>
      <c r="F24" s="167"/>
    </row>
    <row r="25" spans="3:6" x14ac:dyDescent="0.2">
      <c r="C25" s="44">
        <v>11</v>
      </c>
      <c r="D25" s="167" t="s">
        <v>231</v>
      </c>
      <c r="E25" s="10" t="s">
        <v>120</v>
      </c>
      <c r="F25" s="44" t="s">
        <v>242</v>
      </c>
    </row>
    <row r="26" spans="3:6" x14ac:dyDescent="0.2">
      <c r="C26" s="167"/>
      <c r="D26" s="167"/>
      <c r="E26" s="8"/>
      <c r="F26" s="167"/>
    </row>
    <row r="27" spans="3:6" x14ac:dyDescent="0.2">
      <c r="C27" s="44">
        <v>12</v>
      </c>
      <c r="D27" s="167" t="s">
        <v>232</v>
      </c>
      <c r="E27" s="10" t="s">
        <v>121</v>
      </c>
      <c r="F27" s="44" t="s">
        <v>243</v>
      </c>
    </row>
    <row r="28" spans="3:6" ht="15" x14ac:dyDescent="0.2">
      <c r="C28" s="89"/>
      <c r="D28" s="89"/>
      <c r="E28" s="8"/>
      <c r="F28" s="89"/>
    </row>
    <row r="29" spans="3:6" ht="15" x14ac:dyDescent="0.2">
      <c r="C29" s="90"/>
      <c r="D29" s="90"/>
      <c r="E29" s="7" t="s">
        <v>122</v>
      </c>
      <c r="F29" s="90"/>
    </row>
    <row r="32" spans="3:6" ht="15" x14ac:dyDescent="0.2">
      <c r="E32" s="210" t="s">
        <v>277</v>
      </c>
    </row>
    <row r="33" spans="3:6" ht="15.75" x14ac:dyDescent="0.25">
      <c r="C33" s="91"/>
      <c r="D33" s="91"/>
      <c r="E33" s="7" t="s">
        <v>220</v>
      </c>
      <c r="F33" s="91"/>
    </row>
    <row r="34" spans="3:6" x14ac:dyDescent="0.2">
      <c r="C34" s="167">
        <v>1</v>
      </c>
      <c r="D34" s="167"/>
      <c r="E34" s="8"/>
      <c r="F34" s="167" t="s">
        <v>244</v>
      </c>
    </row>
    <row r="35" spans="3:6" x14ac:dyDescent="0.2">
      <c r="C35" s="167"/>
      <c r="D35" s="167"/>
      <c r="E35" s="8"/>
      <c r="F35" s="167"/>
    </row>
    <row r="36" spans="3:6" x14ac:dyDescent="0.2">
      <c r="C36" s="167">
        <v>2</v>
      </c>
      <c r="D36" s="167"/>
      <c r="E36" s="8"/>
      <c r="F36" s="167"/>
    </row>
    <row r="37" spans="3:6" x14ac:dyDescent="0.2">
      <c r="C37" s="167"/>
      <c r="D37" s="167"/>
      <c r="E37" s="8"/>
      <c r="F37" s="167"/>
    </row>
    <row r="38" spans="3:6" x14ac:dyDescent="0.2">
      <c r="C38" s="167">
        <v>3</v>
      </c>
      <c r="D38" s="167"/>
      <c r="E38" s="8"/>
      <c r="F38" s="167"/>
    </row>
    <row r="39" spans="3:6" x14ac:dyDescent="0.2">
      <c r="C39" s="167"/>
      <c r="D39" s="167"/>
      <c r="E39" s="8"/>
      <c r="F39" s="167"/>
    </row>
    <row r="40" spans="3:6" x14ac:dyDescent="0.2">
      <c r="C40" s="167">
        <v>4</v>
      </c>
      <c r="D40" s="167"/>
      <c r="E40" s="8"/>
      <c r="F40" s="167"/>
    </row>
    <row r="41" spans="3:6" x14ac:dyDescent="0.2">
      <c r="C41" s="167"/>
      <c r="D41" s="167"/>
      <c r="E41" s="8"/>
      <c r="F41" s="167"/>
    </row>
    <row r="42" spans="3:6" x14ac:dyDescent="0.2">
      <c r="C42" s="167">
        <v>5</v>
      </c>
      <c r="D42" s="167"/>
      <c r="E42" s="8"/>
      <c r="F42" s="167"/>
    </row>
    <row r="43" spans="3:6" x14ac:dyDescent="0.2">
      <c r="C43" s="167"/>
      <c r="D43" s="167"/>
      <c r="E43" s="8"/>
      <c r="F43" s="167"/>
    </row>
    <row r="44" spans="3:6" x14ac:dyDescent="0.2">
      <c r="C44" s="167">
        <v>6</v>
      </c>
      <c r="D44" s="167"/>
      <c r="E44" s="8"/>
      <c r="F44" s="167"/>
    </row>
    <row r="45" spans="3:6" x14ac:dyDescent="0.2">
      <c r="C45" s="167"/>
      <c r="D45" s="167"/>
      <c r="E45" s="8"/>
      <c r="F45" s="167"/>
    </row>
    <row r="46" spans="3:6" x14ac:dyDescent="0.2">
      <c r="C46" s="167">
        <v>7</v>
      </c>
      <c r="D46" s="167"/>
      <c r="E46" s="8"/>
      <c r="F46" s="167"/>
    </row>
    <row r="47" spans="3:6" x14ac:dyDescent="0.2">
      <c r="C47" s="167"/>
      <c r="D47" s="167"/>
      <c r="E47" s="8"/>
      <c r="F47" s="167"/>
    </row>
    <row r="48" spans="3:6" x14ac:dyDescent="0.2">
      <c r="C48" s="167">
        <v>8</v>
      </c>
      <c r="D48" s="167"/>
      <c r="E48" s="8"/>
      <c r="F48" s="167"/>
    </row>
    <row r="49" spans="3:6" x14ac:dyDescent="0.2">
      <c r="C49" s="167"/>
      <c r="D49" s="167"/>
      <c r="E49" s="8"/>
      <c r="F49" s="167"/>
    </row>
    <row r="50" spans="3:6" x14ac:dyDescent="0.2">
      <c r="C50" s="44">
        <v>9</v>
      </c>
      <c r="D50" s="167"/>
      <c r="E50" s="8"/>
      <c r="F50" s="44"/>
    </row>
    <row r="51" spans="3:6" x14ac:dyDescent="0.2">
      <c r="C51" s="167"/>
      <c r="D51" s="167"/>
      <c r="E51" s="8"/>
      <c r="F51" s="167"/>
    </row>
    <row r="52" spans="3:6" x14ac:dyDescent="0.2">
      <c r="C52" s="44">
        <v>10</v>
      </c>
      <c r="D52" s="167"/>
      <c r="E52" s="8"/>
      <c r="F52" s="44"/>
    </row>
    <row r="53" spans="3:6" x14ac:dyDescent="0.2">
      <c r="C53" s="167"/>
      <c r="D53" s="167"/>
      <c r="E53" s="8"/>
      <c r="F53" s="167"/>
    </row>
    <row r="54" spans="3:6" x14ac:dyDescent="0.2">
      <c r="C54" s="44">
        <v>11</v>
      </c>
      <c r="D54" s="167"/>
      <c r="E54" s="8"/>
      <c r="F54" s="44"/>
    </row>
    <row r="55" spans="3:6" x14ac:dyDescent="0.2">
      <c r="C55" s="167"/>
      <c r="D55" s="167"/>
      <c r="E55" s="8"/>
      <c r="F55" s="167"/>
    </row>
    <row r="56" spans="3:6" x14ac:dyDescent="0.2">
      <c r="C56" s="44">
        <v>12</v>
      </c>
      <c r="D56" s="167"/>
      <c r="E56" s="8"/>
      <c r="F56" s="44"/>
    </row>
    <row r="57" spans="3:6" x14ac:dyDescent="0.2">
      <c r="C57" s="167"/>
      <c r="D57" s="167"/>
      <c r="E57" s="8"/>
      <c r="F57" s="167"/>
    </row>
    <row r="58" spans="3:6" x14ac:dyDescent="0.2">
      <c r="C58" s="44">
        <v>13</v>
      </c>
      <c r="D58" s="167"/>
      <c r="E58" s="8"/>
      <c r="F58" s="44"/>
    </row>
    <row r="59" spans="3:6" x14ac:dyDescent="0.2">
      <c r="C59" s="167"/>
      <c r="D59" s="167"/>
      <c r="E59" s="8"/>
      <c r="F59" s="167"/>
    </row>
    <row r="60" spans="3:6" x14ac:dyDescent="0.2">
      <c r="C60" s="44">
        <v>14</v>
      </c>
      <c r="D60" s="167"/>
      <c r="E60" s="8"/>
      <c r="F60" s="44"/>
    </row>
    <row r="61" spans="3:6" x14ac:dyDescent="0.2">
      <c r="C61" s="167"/>
      <c r="D61" s="167"/>
      <c r="E61" s="8"/>
      <c r="F61" s="167"/>
    </row>
    <row r="62" spans="3:6" x14ac:dyDescent="0.2">
      <c r="C62" s="44">
        <v>15</v>
      </c>
      <c r="D62" s="167"/>
      <c r="E62" s="8"/>
      <c r="F62" s="44"/>
    </row>
    <row r="63" spans="3:6" x14ac:dyDescent="0.2">
      <c r="C63" s="167"/>
      <c r="D63" s="167"/>
      <c r="E63" s="8"/>
      <c r="F63" s="167"/>
    </row>
    <row r="64" spans="3:6" x14ac:dyDescent="0.2">
      <c r="C64" s="44">
        <v>16</v>
      </c>
      <c r="D64" s="167"/>
      <c r="E64" s="8"/>
      <c r="F64" s="44"/>
    </row>
    <row r="65" spans="3:6" x14ac:dyDescent="0.2">
      <c r="C65" s="167"/>
      <c r="D65" s="167"/>
      <c r="E65" s="8"/>
      <c r="F65" s="167"/>
    </row>
    <row r="66" spans="3:6" x14ac:dyDescent="0.2">
      <c r="C66" s="44">
        <v>17</v>
      </c>
      <c r="D66" s="167"/>
      <c r="E66" s="8"/>
      <c r="F66" s="44"/>
    </row>
    <row r="67" spans="3:6" x14ac:dyDescent="0.2">
      <c r="C67" s="167"/>
      <c r="D67" s="167"/>
      <c r="E67" s="8"/>
      <c r="F67" s="167"/>
    </row>
    <row r="68" spans="3:6" x14ac:dyDescent="0.2">
      <c r="C68" s="44">
        <v>18</v>
      </c>
      <c r="D68" s="167"/>
      <c r="E68" s="8"/>
      <c r="F68" s="44"/>
    </row>
    <row r="69" spans="3:6" x14ac:dyDescent="0.2">
      <c r="C69" s="167"/>
      <c r="D69" s="167"/>
      <c r="E69" s="8"/>
      <c r="F69" s="167"/>
    </row>
    <row r="70" spans="3:6" x14ac:dyDescent="0.2">
      <c r="C70" s="44">
        <v>19</v>
      </c>
      <c r="D70" s="167"/>
      <c r="E70" s="8"/>
      <c r="F70" s="44"/>
    </row>
    <row r="71" spans="3:6" x14ac:dyDescent="0.2">
      <c r="C71" s="167"/>
      <c r="D71" s="167"/>
      <c r="E71" s="8"/>
      <c r="F71" s="167"/>
    </row>
    <row r="72" spans="3:6" x14ac:dyDescent="0.2">
      <c r="C72" s="44">
        <v>20</v>
      </c>
      <c r="D72" s="167"/>
      <c r="E72" s="8"/>
      <c r="F72" s="44"/>
    </row>
    <row r="73" spans="3:6" x14ac:dyDescent="0.2">
      <c r="C73" s="167"/>
      <c r="D73" s="167"/>
      <c r="E73" s="8"/>
      <c r="F73" s="167"/>
    </row>
    <row r="74" spans="3:6" ht="15" x14ac:dyDescent="0.2">
      <c r="C74" s="90"/>
      <c r="D74" s="90"/>
      <c r="E74" s="7" t="s">
        <v>275</v>
      </c>
      <c r="F74" s="90"/>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FCF1D-9A60-4256-8593-95E4E427A762}">
  <sheetPr codeName="Sheet4"/>
  <dimension ref="B3:D43"/>
  <sheetViews>
    <sheetView tabSelected="1" workbookViewId="0">
      <selection activeCell="D33" sqref="D33:D38"/>
    </sheetView>
  </sheetViews>
  <sheetFormatPr defaultRowHeight="12.75" x14ac:dyDescent="0.2"/>
  <cols>
    <col min="2" max="2" width="21.85546875" customWidth="1"/>
    <col min="3" max="3" width="30.42578125" customWidth="1"/>
    <col min="4" max="4" width="32.85546875" customWidth="1"/>
  </cols>
  <sheetData>
    <row r="3" spans="2:4" ht="8.25" customHeight="1" x14ac:dyDescent="0.2"/>
    <row r="4" spans="2:4" ht="19.5" customHeight="1" x14ac:dyDescent="0.25">
      <c r="B4" s="211" t="s">
        <v>310</v>
      </c>
    </row>
    <row r="5" spans="2:4" ht="19.5" customHeight="1" x14ac:dyDescent="0.25">
      <c r="B5" s="211"/>
    </row>
    <row r="6" spans="2:4" x14ac:dyDescent="0.2">
      <c r="B6" s="201" t="s">
        <v>281</v>
      </c>
      <c r="C6" s="201" t="s">
        <v>270</v>
      </c>
      <c r="D6" s="207"/>
    </row>
    <row r="7" spans="2:4" x14ac:dyDescent="0.2">
      <c r="B7" s="204" t="s">
        <v>282</v>
      </c>
      <c r="C7" s="204"/>
      <c r="D7" s="208"/>
    </row>
    <row r="8" spans="2:4" x14ac:dyDescent="0.2">
      <c r="B8" s="202" t="s">
        <v>257</v>
      </c>
      <c r="C8" s="202" t="s">
        <v>245</v>
      </c>
      <c r="D8" s="208"/>
    </row>
    <row r="9" spans="2:4" x14ac:dyDescent="0.2">
      <c r="B9" s="204"/>
      <c r="C9" s="204"/>
      <c r="D9" s="208"/>
    </row>
    <row r="10" spans="2:4" x14ac:dyDescent="0.2">
      <c r="B10" s="202" t="s">
        <v>245</v>
      </c>
      <c r="C10" s="198" t="s">
        <v>145</v>
      </c>
      <c r="D10" s="208"/>
    </row>
    <row r="11" spans="2:4" x14ac:dyDescent="0.2">
      <c r="B11" s="198"/>
      <c r="C11" s="198" t="s">
        <v>271</v>
      </c>
      <c r="D11" s="208"/>
    </row>
    <row r="12" spans="2:4" x14ac:dyDescent="0.2">
      <c r="B12" s="198"/>
      <c r="C12" s="198" t="s">
        <v>256</v>
      </c>
      <c r="D12" s="208"/>
    </row>
    <row r="13" spans="2:4" x14ac:dyDescent="0.2">
      <c r="B13" s="198"/>
      <c r="C13" s="198" t="s">
        <v>247</v>
      </c>
      <c r="D13" s="208"/>
    </row>
    <row r="14" spans="2:4" x14ac:dyDescent="0.2">
      <c r="B14" s="198"/>
      <c r="C14" s="198" t="s">
        <v>249</v>
      </c>
      <c r="D14" s="208"/>
    </row>
    <row r="15" spans="2:4" x14ac:dyDescent="0.2">
      <c r="B15" s="198"/>
      <c r="C15" s="198" t="s">
        <v>274</v>
      </c>
      <c r="D15" s="208"/>
    </row>
    <row r="16" spans="2:4" x14ac:dyDescent="0.2">
      <c r="B16" s="198"/>
      <c r="C16" s="198" t="s">
        <v>246</v>
      </c>
      <c r="D16" s="208"/>
    </row>
    <row r="17" spans="2:4" x14ac:dyDescent="0.2">
      <c r="B17" s="198"/>
      <c r="C17" s="198"/>
      <c r="D17" s="208"/>
    </row>
    <row r="18" spans="2:4" x14ac:dyDescent="0.2">
      <c r="B18" s="204"/>
      <c r="C18" s="204"/>
      <c r="D18" s="204"/>
    </row>
    <row r="19" spans="2:4" x14ac:dyDescent="0.2">
      <c r="B19" s="201" t="s">
        <v>278</v>
      </c>
      <c r="C19" s="201" t="s">
        <v>290</v>
      </c>
      <c r="D19" s="201"/>
    </row>
    <row r="20" spans="2:4" x14ac:dyDescent="0.2">
      <c r="B20" s="202" t="s">
        <v>145</v>
      </c>
      <c r="C20" s="198" t="s">
        <v>253</v>
      </c>
      <c r="D20" s="212" t="s">
        <v>279</v>
      </c>
    </row>
    <row r="21" spans="2:4" x14ac:dyDescent="0.2">
      <c r="B21" s="205"/>
      <c r="C21" s="198" t="s">
        <v>254</v>
      </c>
      <c r="D21" s="213" t="s">
        <v>280</v>
      </c>
    </row>
    <row r="22" spans="2:4" x14ac:dyDescent="0.2">
      <c r="B22" s="204"/>
      <c r="C22" s="204"/>
      <c r="D22" s="208"/>
    </row>
    <row r="23" spans="2:4" x14ac:dyDescent="0.2">
      <c r="B23" s="202" t="s">
        <v>273</v>
      </c>
      <c r="C23" s="198" t="s">
        <v>272</v>
      </c>
      <c r="D23" s="208"/>
    </row>
    <row r="24" spans="2:4" x14ac:dyDescent="0.2">
      <c r="B24" s="204"/>
      <c r="C24" s="204"/>
      <c r="D24" s="208"/>
    </row>
    <row r="25" spans="2:4" x14ac:dyDescent="0.2">
      <c r="B25" s="202" t="s">
        <v>256</v>
      </c>
      <c r="C25" s="198" t="s">
        <v>259</v>
      </c>
      <c r="D25" s="208"/>
    </row>
    <row r="26" spans="2:4" x14ac:dyDescent="0.2">
      <c r="B26" s="203"/>
      <c r="C26" s="198" t="s">
        <v>260</v>
      </c>
      <c r="D26" s="208"/>
    </row>
    <row r="27" spans="2:4" x14ac:dyDescent="0.2">
      <c r="B27" s="203"/>
      <c r="C27" s="198" t="s">
        <v>261</v>
      </c>
      <c r="D27" s="208"/>
    </row>
    <row r="28" spans="2:4" x14ac:dyDescent="0.2">
      <c r="B28" s="204"/>
      <c r="C28" s="204"/>
      <c r="D28" s="208"/>
    </row>
    <row r="29" spans="2:4" x14ac:dyDescent="0.2">
      <c r="B29" s="202" t="s">
        <v>247</v>
      </c>
      <c r="C29" s="198" t="s">
        <v>262</v>
      </c>
      <c r="D29" s="208"/>
    </row>
    <row r="30" spans="2:4" x14ac:dyDescent="0.2">
      <c r="B30" s="203"/>
      <c r="C30" s="199" t="s">
        <v>263</v>
      </c>
      <c r="D30" s="209"/>
    </row>
    <row r="31" spans="2:4" x14ac:dyDescent="0.2">
      <c r="B31" s="204"/>
      <c r="C31" s="204"/>
      <c r="D31" s="201" t="s">
        <v>269</v>
      </c>
    </row>
    <row r="32" spans="2:4" x14ac:dyDescent="0.2">
      <c r="B32" s="202" t="s">
        <v>249</v>
      </c>
      <c r="C32" s="199" t="s">
        <v>248</v>
      </c>
      <c r="D32" s="204"/>
    </row>
    <row r="33" spans="2:4" x14ac:dyDescent="0.2">
      <c r="B33" s="199"/>
      <c r="C33" s="199" t="s">
        <v>250</v>
      </c>
      <c r="D33" s="206" t="s">
        <v>265</v>
      </c>
    </row>
    <row r="34" spans="2:4" x14ac:dyDescent="0.2">
      <c r="B34" s="199"/>
      <c r="C34" s="199" t="s">
        <v>251</v>
      </c>
      <c r="D34" s="206" t="s">
        <v>266</v>
      </c>
    </row>
    <row r="35" spans="2:4" x14ac:dyDescent="0.2">
      <c r="B35" s="199"/>
      <c r="C35" s="199" t="s">
        <v>252</v>
      </c>
      <c r="D35" s="206" t="s">
        <v>267</v>
      </c>
    </row>
    <row r="36" spans="2:4" x14ac:dyDescent="0.2">
      <c r="B36" s="199"/>
      <c r="C36" s="199" t="s">
        <v>255</v>
      </c>
      <c r="D36" s="206" t="s">
        <v>268</v>
      </c>
    </row>
    <row r="37" spans="2:4" x14ac:dyDescent="0.2">
      <c r="B37" s="204"/>
      <c r="C37" s="204"/>
      <c r="D37" s="204"/>
    </row>
    <row r="38" spans="2:4" x14ac:dyDescent="0.2">
      <c r="B38" s="202" t="s">
        <v>125</v>
      </c>
      <c r="C38" s="198" t="s">
        <v>258</v>
      </c>
      <c r="D38" s="200" t="s">
        <v>264</v>
      </c>
    </row>
    <row r="39" spans="2:4" x14ac:dyDescent="0.2">
      <c r="B39" s="204"/>
      <c r="C39" s="204"/>
      <c r="D39" s="204"/>
    </row>
    <row r="41" spans="2:4" ht="15.75" x14ac:dyDescent="0.25">
      <c r="B41" s="211" t="s">
        <v>317</v>
      </c>
    </row>
    <row r="43" spans="2:4" x14ac:dyDescent="0.2">
      <c r="B43" s="26"/>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75AE0-C994-46FE-9586-BDC1F36FB51E}">
  <sheetPr codeName="Sheet5"/>
  <dimension ref="A1:AJ991"/>
  <sheetViews>
    <sheetView topLeftCell="E1" workbookViewId="0">
      <selection activeCell="N4" sqref="N4"/>
    </sheetView>
  </sheetViews>
  <sheetFormatPr defaultRowHeight="12.75" x14ac:dyDescent="0.2"/>
  <cols>
    <col min="1" max="1" width="11.7109375" customWidth="1"/>
    <col min="2" max="2" width="12.7109375" customWidth="1"/>
    <col min="3" max="3" width="14.5703125" customWidth="1"/>
    <col min="4" max="4" width="15" customWidth="1"/>
    <col min="5" max="6" width="12.85546875" customWidth="1"/>
    <col min="7" max="7" width="11.140625" customWidth="1"/>
    <col min="8" max="8" width="23" customWidth="1"/>
    <col min="9" max="13" width="14.5703125" customWidth="1"/>
    <col min="14" max="14" width="42.28515625" customWidth="1"/>
    <col min="15" max="15" width="86.28515625" customWidth="1"/>
    <col min="16" max="16" width="83.28515625" customWidth="1"/>
    <col min="17" max="17" width="7.5703125" customWidth="1"/>
    <col min="18" max="18" width="48" customWidth="1"/>
    <col min="19" max="19" width="83.28515625" customWidth="1"/>
    <col min="20" max="20" width="7.5703125" customWidth="1"/>
    <col min="21" max="21" width="51.28515625" customWidth="1"/>
    <col min="22" max="22" width="83.28515625" customWidth="1"/>
    <col min="23" max="23" width="7.5703125" customWidth="1"/>
    <col min="24" max="24" width="61.5703125" customWidth="1"/>
    <col min="25" max="25" width="83.28515625" customWidth="1"/>
    <col min="26" max="26" width="7.5703125" customWidth="1"/>
    <col min="27" max="27" width="58.28515625" customWidth="1"/>
    <col min="28" max="28" width="85.28515625" customWidth="1"/>
    <col min="29" max="29" width="7.5703125" customWidth="1"/>
    <col min="30" max="30" width="62.140625" customWidth="1"/>
    <col min="31" max="31" width="83.28515625" customWidth="1"/>
    <col min="32" max="32" width="7.5703125" customWidth="1"/>
    <col min="33" max="33" width="58" customWidth="1"/>
    <col min="34" max="34" width="85.42578125" customWidth="1"/>
    <col min="35" max="35" width="7.5703125" customWidth="1"/>
    <col min="36" max="36" width="54.5703125" customWidth="1"/>
  </cols>
  <sheetData>
    <row r="1" spans="1:36" s="21" customFormat="1" ht="233.25" customHeight="1" x14ac:dyDescent="0.2">
      <c r="A1" s="20" t="s">
        <v>55</v>
      </c>
      <c r="B1" s="20" t="s">
        <v>5</v>
      </c>
      <c r="C1" s="20" t="s">
        <v>6</v>
      </c>
      <c r="D1" s="20" t="s">
        <v>7</v>
      </c>
      <c r="E1" s="20" t="s">
        <v>8</v>
      </c>
      <c r="F1" s="20" t="s">
        <v>9</v>
      </c>
      <c r="G1" s="20" t="s">
        <v>10</v>
      </c>
      <c r="H1" s="20" t="s">
        <v>11</v>
      </c>
      <c r="I1" s="20" t="s">
        <v>12</v>
      </c>
      <c r="J1" s="20" t="s">
        <v>13</v>
      </c>
      <c r="K1" s="20" t="s">
        <v>14</v>
      </c>
      <c r="L1" s="20" t="s">
        <v>15</v>
      </c>
      <c r="M1" s="20" t="s">
        <v>16</v>
      </c>
      <c r="N1" s="20" t="s">
        <v>56</v>
      </c>
      <c r="O1" s="20" t="s">
        <v>57</v>
      </c>
      <c r="P1" s="20" t="s">
        <v>73</v>
      </c>
      <c r="Q1" s="20"/>
      <c r="R1" s="20"/>
      <c r="S1" s="20" t="s">
        <v>74</v>
      </c>
      <c r="T1" s="20"/>
      <c r="U1" s="20"/>
      <c r="V1" s="20" t="s">
        <v>76</v>
      </c>
      <c r="W1" s="20"/>
      <c r="X1" s="20"/>
      <c r="Y1" s="20" t="s">
        <v>77</v>
      </c>
      <c r="Z1" s="20"/>
      <c r="AA1" s="20"/>
      <c r="AB1" s="20" t="s">
        <v>79</v>
      </c>
      <c r="AC1" s="20"/>
      <c r="AD1" s="20"/>
      <c r="AE1" s="20" t="s">
        <v>80</v>
      </c>
      <c r="AF1" s="20"/>
      <c r="AG1" s="20"/>
      <c r="AH1" s="20" t="s">
        <v>82</v>
      </c>
      <c r="AI1" s="20"/>
      <c r="AJ1" s="20"/>
    </row>
    <row r="2" spans="1:36" ht="12.75" customHeight="1" x14ac:dyDescent="0.2">
      <c r="A2" s="22" t="s">
        <v>58</v>
      </c>
      <c r="B2" s="23"/>
      <c r="C2" s="23"/>
      <c r="D2" s="23"/>
      <c r="E2" s="23"/>
      <c r="F2" s="23"/>
      <c r="G2" s="23"/>
      <c r="H2" s="23"/>
      <c r="I2" s="23"/>
      <c r="J2" s="23"/>
      <c r="K2" s="23"/>
      <c r="L2" s="23"/>
      <c r="M2" s="23"/>
      <c r="N2" s="23"/>
      <c r="O2" s="23"/>
      <c r="P2" s="23" t="s">
        <v>59</v>
      </c>
      <c r="Q2" s="23" t="s">
        <v>0</v>
      </c>
      <c r="R2" s="23" t="s">
        <v>60</v>
      </c>
      <c r="S2" s="23" t="s">
        <v>59</v>
      </c>
      <c r="T2" s="23" t="s">
        <v>0</v>
      </c>
      <c r="U2" s="23" t="s">
        <v>60</v>
      </c>
      <c r="V2" s="23" t="s">
        <v>59</v>
      </c>
      <c r="W2" s="23" t="s">
        <v>0</v>
      </c>
      <c r="X2" s="23" t="s">
        <v>60</v>
      </c>
      <c r="Y2" s="23" t="s">
        <v>59</v>
      </c>
      <c r="Z2" s="23" t="s">
        <v>0</v>
      </c>
      <c r="AA2" s="23" t="s">
        <v>60</v>
      </c>
      <c r="AB2" s="23" t="s">
        <v>59</v>
      </c>
      <c r="AC2" s="23" t="s">
        <v>0</v>
      </c>
      <c r="AD2" s="23" t="s">
        <v>60</v>
      </c>
      <c r="AE2" s="23" t="s">
        <v>59</v>
      </c>
      <c r="AF2" s="23" t="s">
        <v>0</v>
      </c>
      <c r="AG2" s="23" t="s">
        <v>60</v>
      </c>
      <c r="AH2" s="23" t="s">
        <v>59</v>
      </c>
      <c r="AI2" s="23" t="s">
        <v>0</v>
      </c>
      <c r="AJ2" s="23" t="s">
        <v>60</v>
      </c>
    </row>
    <row r="3" spans="1:36" s="215" customFormat="1" ht="63.75" customHeight="1" x14ac:dyDescent="0.2">
      <c r="A3" s="216">
        <v>1</v>
      </c>
      <c r="B3" s="216" t="s">
        <v>34</v>
      </c>
      <c r="C3" s="216" t="s">
        <v>35</v>
      </c>
      <c r="D3" s="216" t="s">
        <v>61</v>
      </c>
      <c r="E3" s="217" t="s">
        <v>300</v>
      </c>
      <c r="F3" s="216" t="s">
        <v>301</v>
      </c>
      <c r="G3" s="216" t="s">
        <v>302</v>
      </c>
      <c r="H3" s="216" t="s">
        <v>36</v>
      </c>
      <c r="I3" s="216"/>
      <c r="J3" s="216"/>
      <c r="K3" s="216"/>
      <c r="L3" s="216"/>
      <c r="M3" s="216"/>
      <c r="N3" s="218" t="s">
        <v>145</v>
      </c>
      <c r="O3" s="218" t="s">
        <v>253</v>
      </c>
      <c r="P3" s="218" t="s">
        <v>70</v>
      </c>
      <c r="Q3" s="218">
        <v>4</v>
      </c>
      <c r="R3" s="218" t="s">
        <v>35</v>
      </c>
      <c r="S3" s="218" t="s">
        <v>70</v>
      </c>
      <c r="T3" s="218">
        <v>4</v>
      </c>
      <c r="U3" s="218" t="s">
        <v>35</v>
      </c>
      <c r="V3" s="218" t="s">
        <v>303</v>
      </c>
      <c r="W3" s="218">
        <v>5</v>
      </c>
      <c r="X3" s="218" t="s">
        <v>35</v>
      </c>
      <c r="Y3" s="218" t="s">
        <v>70</v>
      </c>
      <c r="Z3" s="218">
        <v>4</v>
      </c>
      <c r="AA3" s="218" t="s">
        <v>35</v>
      </c>
      <c r="AB3" s="218" t="s">
        <v>70</v>
      </c>
      <c r="AC3" s="218">
        <v>4</v>
      </c>
      <c r="AD3" s="218" t="s">
        <v>35</v>
      </c>
      <c r="AE3" s="218" t="s">
        <v>303</v>
      </c>
      <c r="AF3" s="218">
        <v>5</v>
      </c>
      <c r="AG3" s="221"/>
      <c r="AH3" s="218" t="s">
        <v>70</v>
      </c>
      <c r="AI3" s="218">
        <v>4</v>
      </c>
      <c r="AJ3" s="218" t="s">
        <v>35</v>
      </c>
    </row>
    <row r="4" spans="1:36" s="24" customFormat="1" ht="63.75" customHeight="1" x14ac:dyDescent="0.2">
      <c r="A4" s="21">
        <v>2</v>
      </c>
      <c r="B4" s="21" t="s">
        <v>34</v>
      </c>
      <c r="C4" s="21" t="s">
        <v>35</v>
      </c>
      <c r="D4" s="21" t="s">
        <v>61</v>
      </c>
      <c r="E4" s="219" t="s">
        <v>62</v>
      </c>
      <c r="F4" s="21" t="s">
        <v>63</v>
      </c>
      <c r="G4" s="21" t="s">
        <v>64</v>
      </c>
      <c r="H4" s="21" t="s">
        <v>36</v>
      </c>
      <c r="I4" s="21"/>
      <c r="J4" s="21"/>
      <c r="K4" s="21"/>
      <c r="L4" s="21"/>
      <c r="M4" s="21"/>
      <c r="N4" s="218" t="s">
        <v>145</v>
      </c>
      <c r="O4" s="220" t="s">
        <v>254</v>
      </c>
      <c r="P4" s="221" t="s">
        <v>65</v>
      </c>
      <c r="Q4" s="221">
        <v>2</v>
      </c>
      <c r="R4" s="221" t="s">
        <v>66</v>
      </c>
      <c r="S4" s="221" t="s">
        <v>65</v>
      </c>
      <c r="T4" s="221">
        <v>2</v>
      </c>
      <c r="U4" s="221" t="s">
        <v>67</v>
      </c>
      <c r="V4" s="221" t="s">
        <v>68</v>
      </c>
      <c r="W4" s="221">
        <v>2</v>
      </c>
      <c r="X4" s="221" t="s">
        <v>69</v>
      </c>
      <c r="Y4" s="221" t="s">
        <v>68</v>
      </c>
      <c r="Z4" s="221">
        <v>2</v>
      </c>
      <c r="AA4" s="221" t="s">
        <v>71</v>
      </c>
      <c r="AB4" s="221" t="s">
        <v>68</v>
      </c>
      <c r="AC4" s="221">
        <v>2</v>
      </c>
      <c r="AD4" s="221" t="s">
        <v>71</v>
      </c>
      <c r="AE4" s="221" t="s">
        <v>70</v>
      </c>
      <c r="AF4" s="221">
        <v>4</v>
      </c>
      <c r="AG4" s="221" t="s">
        <v>72</v>
      </c>
      <c r="AH4" s="221" t="s">
        <v>68</v>
      </c>
      <c r="AI4" s="221">
        <v>2</v>
      </c>
      <c r="AJ4" s="221" t="s">
        <v>71</v>
      </c>
    </row>
    <row r="5" spans="1:36" s="24" customFormat="1" ht="63.75" customHeight="1" x14ac:dyDescent="0.2">
      <c r="A5" s="21">
        <v>3</v>
      </c>
      <c r="B5" s="21" t="s">
        <v>34</v>
      </c>
      <c r="C5" s="21" t="s">
        <v>35</v>
      </c>
      <c r="D5" s="21" t="s">
        <v>61</v>
      </c>
      <c r="E5" s="219" t="s">
        <v>62</v>
      </c>
      <c r="F5" s="21" t="s">
        <v>63</v>
      </c>
      <c r="G5" s="21" t="s">
        <v>64</v>
      </c>
      <c r="H5" s="21" t="s">
        <v>36</v>
      </c>
      <c r="I5" s="21"/>
      <c r="J5" s="21"/>
      <c r="K5" s="21"/>
      <c r="L5" s="21"/>
      <c r="M5" s="21"/>
      <c r="N5" s="220" t="s">
        <v>273</v>
      </c>
      <c r="O5" s="220" t="s">
        <v>272</v>
      </c>
      <c r="P5" s="221" t="s">
        <v>65</v>
      </c>
      <c r="Q5" s="221">
        <v>4</v>
      </c>
      <c r="R5" s="221" t="s">
        <v>66</v>
      </c>
      <c r="S5" s="221" t="s">
        <v>65</v>
      </c>
      <c r="T5" s="221">
        <v>4</v>
      </c>
      <c r="U5" s="221" t="s">
        <v>67</v>
      </c>
      <c r="V5" s="221" t="s">
        <v>68</v>
      </c>
      <c r="W5" s="221">
        <v>4</v>
      </c>
      <c r="X5" s="221" t="s">
        <v>69</v>
      </c>
      <c r="Y5" s="221" t="s">
        <v>70</v>
      </c>
      <c r="Z5" s="221">
        <v>4</v>
      </c>
      <c r="AA5" s="221" t="s">
        <v>71</v>
      </c>
      <c r="AB5" s="221" t="s">
        <v>70</v>
      </c>
      <c r="AC5" s="221">
        <v>4</v>
      </c>
      <c r="AD5" s="221" t="s">
        <v>71</v>
      </c>
      <c r="AE5" s="221" t="s">
        <v>70</v>
      </c>
      <c r="AF5" s="221">
        <v>4</v>
      </c>
      <c r="AG5" s="221" t="s">
        <v>72</v>
      </c>
      <c r="AH5" s="221" t="s">
        <v>70</v>
      </c>
      <c r="AI5" s="221">
        <v>4</v>
      </c>
      <c r="AJ5" s="221" t="s">
        <v>71</v>
      </c>
    </row>
    <row r="6" spans="1:36" s="24" customFormat="1" ht="63.75" customHeight="1" x14ac:dyDescent="0.2">
      <c r="A6" s="21">
        <v>4</v>
      </c>
      <c r="B6" s="21" t="s">
        <v>34</v>
      </c>
      <c r="C6" s="21" t="s">
        <v>35</v>
      </c>
      <c r="D6" s="21" t="s">
        <v>61</v>
      </c>
      <c r="E6" s="219" t="s">
        <v>62</v>
      </c>
      <c r="F6" s="21" t="s">
        <v>63</v>
      </c>
      <c r="G6" s="21" t="s">
        <v>64</v>
      </c>
      <c r="H6" s="21" t="s">
        <v>36</v>
      </c>
      <c r="I6" s="21"/>
      <c r="J6" s="21"/>
      <c r="K6" s="21"/>
      <c r="L6" s="21"/>
      <c r="M6" s="21"/>
      <c r="N6" s="220" t="s">
        <v>256</v>
      </c>
      <c r="O6" s="220" t="s">
        <v>259</v>
      </c>
      <c r="P6" s="221" t="s">
        <v>65</v>
      </c>
      <c r="Q6" s="221">
        <v>2</v>
      </c>
      <c r="R6" s="221" t="s">
        <v>66</v>
      </c>
      <c r="S6" s="221" t="s">
        <v>65</v>
      </c>
      <c r="T6" s="221">
        <v>1</v>
      </c>
      <c r="U6" s="221" t="s">
        <v>67</v>
      </c>
      <c r="V6" s="221" t="s">
        <v>68</v>
      </c>
      <c r="W6" s="221">
        <v>1</v>
      </c>
      <c r="X6" s="221" t="s">
        <v>69</v>
      </c>
      <c r="Y6" s="221" t="s">
        <v>308</v>
      </c>
      <c r="Z6" s="221">
        <v>1</v>
      </c>
      <c r="AA6" s="221" t="s">
        <v>71</v>
      </c>
      <c r="AB6" s="221" t="s">
        <v>308</v>
      </c>
      <c r="AC6" s="221">
        <v>1</v>
      </c>
      <c r="AD6" s="221" t="s">
        <v>71</v>
      </c>
      <c r="AE6" s="221" t="s">
        <v>70</v>
      </c>
      <c r="AF6" s="221">
        <v>4</v>
      </c>
      <c r="AG6" s="221" t="s">
        <v>72</v>
      </c>
      <c r="AH6" s="221" t="s">
        <v>308</v>
      </c>
      <c r="AI6" s="221">
        <v>1</v>
      </c>
      <c r="AJ6" s="221" t="s">
        <v>71</v>
      </c>
    </row>
    <row r="7" spans="1:36" s="24" customFormat="1" ht="63.75" customHeight="1" x14ac:dyDescent="0.2">
      <c r="A7" s="21">
        <v>5</v>
      </c>
      <c r="B7" s="21" t="s">
        <v>34</v>
      </c>
      <c r="C7" s="21" t="s">
        <v>35</v>
      </c>
      <c r="D7" s="21" t="s">
        <v>61</v>
      </c>
      <c r="E7" s="219" t="s">
        <v>62</v>
      </c>
      <c r="F7" s="21" t="s">
        <v>63</v>
      </c>
      <c r="G7" s="21" t="s">
        <v>64</v>
      </c>
      <c r="H7" s="21" t="s">
        <v>36</v>
      </c>
      <c r="I7" s="21"/>
      <c r="J7" s="21"/>
      <c r="K7" s="21"/>
      <c r="L7" s="21"/>
      <c r="M7" s="21"/>
      <c r="N7" s="220" t="s">
        <v>256</v>
      </c>
      <c r="O7" s="220" t="s">
        <v>260</v>
      </c>
      <c r="P7" s="221" t="s">
        <v>65</v>
      </c>
      <c r="Q7" s="221">
        <v>3</v>
      </c>
      <c r="R7" s="221" t="s">
        <v>66</v>
      </c>
      <c r="S7" s="221" t="s">
        <v>65</v>
      </c>
      <c r="T7" s="221">
        <v>5</v>
      </c>
      <c r="U7" s="221"/>
      <c r="V7" s="221" t="s">
        <v>68</v>
      </c>
      <c r="W7" s="221">
        <v>5</v>
      </c>
      <c r="X7" s="221"/>
      <c r="Y7" s="221" t="s">
        <v>303</v>
      </c>
      <c r="Z7" s="221">
        <v>5</v>
      </c>
      <c r="AA7" s="221"/>
      <c r="AB7" s="221" t="s">
        <v>303</v>
      </c>
      <c r="AC7" s="221">
        <v>5</v>
      </c>
      <c r="AD7" s="221" t="s">
        <v>71</v>
      </c>
      <c r="AE7" s="221" t="s">
        <v>70</v>
      </c>
      <c r="AF7" s="221">
        <v>4</v>
      </c>
      <c r="AG7" s="221" t="s">
        <v>72</v>
      </c>
      <c r="AH7" s="221" t="s">
        <v>303</v>
      </c>
      <c r="AI7" s="221">
        <v>5</v>
      </c>
      <c r="AJ7" s="221" t="s">
        <v>71</v>
      </c>
    </row>
    <row r="8" spans="1:36" s="24" customFormat="1" ht="63.75" customHeight="1" x14ac:dyDescent="0.2">
      <c r="A8" s="21">
        <v>6</v>
      </c>
      <c r="B8" s="21" t="s">
        <v>34</v>
      </c>
      <c r="C8" s="21" t="s">
        <v>35</v>
      </c>
      <c r="D8" s="21" t="s">
        <v>61</v>
      </c>
      <c r="E8" s="219" t="s">
        <v>62</v>
      </c>
      <c r="F8" s="21" t="s">
        <v>63</v>
      </c>
      <c r="G8" s="21" t="s">
        <v>64</v>
      </c>
      <c r="H8" s="21" t="s">
        <v>36</v>
      </c>
      <c r="I8" s="21"/>
      <c r="J8" s="21"/>
      <c r="K8" s="21"/>
      <c r="L8" s="21"/>
      <c r="M8" s="21"/>
      <c r="N8" s="220" t="s">
        <v>256</v>
      </c>
      <c r="O8" s="220" t="s">
        <v>304</v>
      </c>
      <c r="P8" s="221" t="s">
        <v>65</v>
      </c>
      <c r="Q8" s="221">
        <v>3</v>
      </c>
      <c r="R8" s="221" t="s">
        <v>66</v>
      </c>
      <c r="S8" s="221" t="s">
        <v>65</v>
      </c>
      <c r="T8" s="221">
        <v>5</v>
      </c>
      <c r="U8" s="221"/>
      <c r="V8" s="221" t="s">
        <v>68</v>
      </c>
      <c r="W8" s="221">
        <v>5</v>
      </c>
      <c r="X8" s="221"/>
      <c r="Y8" s="221" t="s">
        <v>303</v>
      </c>
      <c r="Z8" s="221">
        <v>5</v>
      </c>
      <c r="AA8" s="221" t="s">
        <v>71</v>
      </c>
      <c r="AB8" s="221" t="s">
        <v>303</v>
      </c>
      <c r="AC8" s="221">
        <v>5</v>
      </c>
      <c r="AD8" s="221"/>
      <c r="AE8" s="221" t="s">
        <v>70</v>
      </c>
      <c r="AF8" s="221">
        <v>4</v>
      </c>
      <c r="AG8" s="221" t="s">
        <v>72</v>
      </c>
      <c r="AH8" s="221" t="s">
        <v>303</v>
      </c>
      <c r="AI8" s="221">
        <v>5</v>
      </c>
      <c r="AJ8" s="221"/>
    </row>
    <row r="9" spans="1:36" s="24" customFormat="1" ht="63.75" customHeight="1" x14ac:dyDescent="0.2">
      <c r="A9" s="21">
        <v>7</v>
      </c>
      <c r="B9" s="21" t="s">
        <v>34</v>
      </c>
      <c r="C9" s="21" t="s">
        <v>35</v>
      </c>
      <c r="D9" s="21" t="s">
        <v>61</v>
      </c>
      <c r="E9" s="219" t="s">
        <v>62</v>
      </c>
      <c r="F9" s="21" t="s">
        <v>63</v>
      </c>
      <c r="G9" s="21" t="s">
        <v>64</v>
      </c>
      <c r="H9" s="21" t="s">
        <v>36</v>
      </c>
      <c r="I9" s="21"/>
      <c r="J9" s="21"/>
      <c r="K9" s="21"/>
      <c r="L9" s="21"/>
      <c r="M9" s="21"/>
      <c r="N9" s="220" t="s">
        <v>247</v>
      </c>
      <c r="O9" s="220" t="s">
        <v>305</v>
      </c>
      <c r="P9" s="221" t="s">
        <v>65</v>
      </c>
      <c r="Q9" s="221">
        <v>4</v>
      </c>
      <c r="R9" s="221" t="s">
        <v>66</v>
      </c>
      <c r="S9" s="221" t="s">
        <v>65</v>
      </c>
      <c r="T9" s="221">
        <v>5</v>
      </c>
      <c r="U9" s="221"/>
      <c r="V9" s="221" t="s">
        <v>68</v>
      </c>
      <c r="W9" s="221">
        <v>5</v>
      </c>
      <c r="X9" s="221"/>
      <c r="Y9" s="221" t="s">
        <v>70</v>
      </c>
      <c r="Z9" s="221">
        <v>4</v>
      </c>
      <c r="AA9" s="221" t="s">
        <v>71</v>
      </c>
      <c r="AB9" s="221" t="s">
        <v>70</v>
      </c>
      <c r="AC9" s="221">
        <v>4</v>
      </c>
      <c r="AD9" s="221" t="s">
        <v>71</v>
      </c>
      <c r="AE9" s="221" t="s">
        <v>70</v>
      </c>
      <c r="AF9" s="221">
        <v>4</v>
      </c>
      <c r="AG9" s="221" t="s">
        <v>72</v>
      </c>
      <c r="AH9" s="221" t="s">
        <v>70</v>
      </c>
      <c r="AI9" s="221">
        <v>4</v>
      </c>
      <c r="AJ9" s="221" t="s">
        <v>71</v>
      </c>
    </row>
    <row r="10" spans="1:36" s="24" customFormat="1" ht="63.75" customHeight="1" x14ac:dyDescent="0.2">
      <c r="A10" s="21">
        <v>8</v>
      </c>
      <c r="B10" s="21" t="s">
        <v>34</v>
      </c>
      <c r="C10" s="21" t="s">
        <v>35</v>
      </c>
      <c r="D10" s="21" t="s">
        <v>61</v>
      </c>
      <c r="E10" s="219" t="s">
        <v>62</v>
      </c>
      <c r="F10" s="21" t="s">
        <v>63</v>
      </c>
      <c r="G10" s="21" t="s">
        <v>64</v>
      </c>
      <c r="H10" s="21" t="s">
        <v>36</v>
      </c>
      <c r="I10" s="21"/>
      <c r="J10" s="21"/>
      <c r="K10" s="21"/>
      <c r="L10" s="21"/>
      <c r="M10" s="21"/>
      <c r="N10" s="220" t="s">
        <v>247</v>
      </c>
      <c r="O10" s="220" t="s">
        <v>306</v>
      </c>
      <c r="P10" s="221" t="s">
        <v>65</v>
      </c>
      <c r="Q10" s="221">
        <v>3</v>
      </c>
      <c r="R10" s="221" t="s">
        <v>66</v>
      </c>
      <c r="S10" s="221" t="s">
        <v>65</v>
      </c>
      <c r="T10" s="221">
        <v>5</v>
      </c>
      <c r="U10" s="221"/>
      <c r="V10" s="221" t="s">
        <v>68</v>
      </c>
      <c r="W10" s="221">
        <v>5</v>
      </c>
      <c r="X10" s="221"/>
      <c r="Y10" s="221" t="s">
        <v>65</v>
      </c>
      <c r="Z10" s="221">
        <v>3</v>
      </c>
      <c r="AA10" s="221" t="s">
        <v>71</v>
      </c>
      <c r="AB10" s="221" t="s">
        <v>65</v>
      </c>
      <c r="AC10" s="221">
        <v>3</v>
      </c>
      <c r="AD10" s="221" t="s">
        <v>71</v>
      </c>
      <c r="AE10" s="221" t="s">
        <v>70</v>
      </c>
      <c r="AF10" s="221">
        <v>4</v>
      </c>
      <c r="AG10" s="221" t="s">
        <v>72</v>
      </c>
      <c r="AH10" s="221" t="s">
        <v>65</v>
      </c>
      <c r="AI10" s="221">
        <v>3</v>
      </c>
      <c r="AJ10" s="221" t="s">
        <v>71</v>
      </c>
    </row>
    <row r="11" spans="1:36" s="24" customFormat="1" ht="63.75" customHeight="1" x14ac:dyDescent="0.2">
      <c r="A11" s="21">
        <v>9</v>
      </c>
      <c r="B11" s="21" t="s">
        <v>34</v>
      </c>
      <c r="C11" s="21" t="s">
        <v>35</v>
      </c>
      <c r="D11" s="21" t="s">
        <v>61</v>
      </c>
      <c r="E11" s="219" t="s">
        <v>62</v>
      </c>
      <c r="F11" s="21" t="s">
        <v>63</v>
      </c>
      <c r="G11" s="21" t="s">
        <v>64</v>
      </c>
      <c r="H11" s="21" t="s">
        <v>36</v>
      </c>
      <c r="I11" s="21"/>
      <c r="J11" s="21"/>
      <c r="K11" s="21"/>
      <c r="L11" s="21"/>
      <c r="M11" s="21"/>
      <c r="N11" s="220" t="s">
        <v>249</v>
      </c>
      <c r="O11" s="220" t="s">
        <v>248</v>
      </c>
      <c r="P11" s="221" t="s">
        <v>65</v>
      </c>
      <c r="Q11" s="221">
        <v>4</v>
      </c>
      <c r="R11" s="221" t="s">
        <v>66</v>
      </c>
      <c r="S11" s="221" t="s">
        <v>65</v>
      </c>
      <c r="T11" s="221">
        <v>5</v>
      </c>
      <c r="U11" s="221"/>
      <c r="V11" s="221" t="s">
        <v>68</v>
      </c>
      <c r="W11" s="221">
        <v>5</v>
      </c>
      <c r="X11" s="221"/>
      <c r="Y11" s="221" t="s">
        <v>65</v>
      </c>
      <c r="Z11" s="221">
        <v>3</v>
      </c>
      <c r="AA11" s="221" t="s">
        <v>71</v>
      </c>
      <c r="AB11" s="221" t="s">
        <v>65</v>
      </c>
      <c r="AC11" s="221">
        <v>3</v>
      </c>
      <c r="AD11" s="221" t="s">
        <v>71</v>
      </c>
      <c r="AE11" s="221" t="s">
        <v>70</v>
      </c>
      <c r="AF11" s="221">
        <v>4</v>
      </c>
      <c r="AG11" s="221" t="s">
        <v>72</v>
      </c>
      <c r="AH11" s="221" t="s">
        <v>65</v>
      </c>
      <c r="AI11" s="221">
        <v>3</v>
      </c>
      <c r="AJ11" s="221" t="s">
        <v>71</v>
      </c>
    </row>
    <row r="12" spans="1:36" s="24" customFormat="1" ht="63.75" customHeight="1" x14ac:dyDescent="0.2">
      <c r="A12" s="21">
        <v>10</v>
      </c>
      <c r="B12" s="21" t="s">
        <v>34</v>
      </c>
      <c r="C12" s="21" t="s">
        <v>35</v>
      </c>
      <c r="D12" s="21" t="s">
        <v>61</v>
      </c>
      <c r="E12" s="219" t="s">
        <v>62</v>
      </c>
      <c r="F12" s="21" t="s">
        <v>63</v>
      </c>
      <c r="G12" s="21" t="s">
        <v>64</v>
      </c>
      <c r="H12" s="21" t="s">
        <v>36</v>
      </c>
      <c r="I12" s="21"/>
      <c r="J12" s="21"/>
      <c r="K12" s="21"/>
      <c r="L12" s="21"/>
      <c r="M12" s="21"/>
      <c r="N12" s="220" t="s">
        <v>249</v>
      </c>
      <c r="O12" s="220" t="s">
        <v>250</v>
      </c>
      <c r="P12" s="221" t="s">
        <v>65</v>
      </c>
      <c r="Q12" s="221">
        <v>2</v>
      </c>
      <c r="R12" s="221" t="s">
        <v>66</v>
      </c>
      <c r="S12" s="221" t="s">
        <v>65</v>
      </c>
      <c r="T12" s="221">
        <v>5</v>
      </c>
      <c r="U12" s="221"/>
      <c r="V12" s="221" t="s">
        <v>68</v>
      </c>
      <c r="W12" s="221">
        <v>5</v>
      </c>
      <c r="X12" s="221"/>
      <c r="Y12" s="221" t="s">
        <v>70</v>
      </c>
      <c r="Z12" s="221">
        <v>4</v>
      </c>
      <c r="AA12" s="221" t="s">
        <v>71</v>
      </c>
      <c r="AB12" s="221" t="s">
        <v>70</v>
      </c>
      <c r="AC12" s="221">
        <v>4</v>
      </c>
      <c r="AD12" s="221" t="s">
        <v>71</v>
      </c>
      <c r="AE12" s="221" t="s">
        <v>70</v>
      </c>
      <c r="AF12" s="221">
        <v>4</v>
      </c>
      <c r="AG12" s="221" t="s">
        <v>72</v>
      </c>
      <c r="AH12" s="221" t="s">
        <v>70</v>
      </c>
      <c r="AI12" s="221">
        <v>4</v>
      </c>
      <c r="AJ12" s="221" t="s">
        <v>71</v>
      </c>
    </row>
    <row r="13" spans="1:36" s="24" customFormat="1" ht="63.75" customHeight="1" x14ac:dyDescent="0.2">
      <c r="A13" s="21">
        <v>11</v>
      </c>
      <c r="B13" s="21" t="s">
        <v>34</v>
      </c>
      <c r="C13" s="21" t="s">
        <v>35</v>
      </c>
      <c r="D13" s="21" t="s">
        <v>61</v>
      </c>
      <c r="E13" s="219" t="s">
        <v>62</v>
      </c>
      <c r="F13" s="21" t="s">
        <v>63</v>
      </c>
      <c r="G13" s="21" t="s">
        <v>64</v>
      </c>
      <c r="H13" s="21" t="s">
        <v>36</v>
      </c>
      <c r="I13" s="21"/>
      <c r="J13" s="21"/>
      <c r="K13" s="21"/>
      <c r="L13" s="21"/>
      <c r="M13" s="21"/>
      <c r="N13" s="220" t="s">
        <v>249</v>
      </c>
      <c r="O13" s="220" t="s">
        <v>251</v>
      </c>
      <c r="P13" s="221" t="s">
        <v>65</v>
      </c>
      <c r="Q13" s="221">
        <v>1</v>
      </c>
      <c r="R13" s="221" t="s">
        <v>66</v>
      </c>
      <c r="S13" s="221" t="s">
        <v>65</v>
      </c>
      <c r="T13" s="221">
        <v>5</v>
      </c>
      <c r="U13" s="221"/>
      <c r="V13" s="221" t="s">
        <v>68</v>
      </c>
      <c r="W13" s="221">
        <v>5</v>
      </c>
      <c r="X13" s="221"/>
      <c r="Y13" s="221" t="s">
        <v>65</v>
      </c>
      <c r="Z13" s="221">
        <v>3</v>
      </c>
      <c r="AA13" s="221" t="s">
        <v>71</v>
      </c>
      <c r="AB13" s="221" t="s">
        <v>65</v>
      </c>
      <c r="AC13" s="221">
        <v>3</v>
      </c>
      <c r="AD13" s="221" t="s">
        <v>71</v>
      </c>
      <c r="AE13" s="221" t="s">
        <v>70</v>
      </c>
      <c r="AF13" s="221">
        <v>4</v>
      </c>
      <c r="AG13" s="221" t="s">
        <v>72</v>
      </c>
      <c r="AH13" s="221" t="s">
        <v>65</v>
      </c>
      <c r="AI13" s="221">
        <v>3</v>
      </c>
      <c r="AJ13" s="221" t="s">
        <v>71</v>
      </c>
    </row>
    <row r="14" spans="1:36" s="24" customFormat="1" ht="63.75" customHeight="1" x14ac:dyDescent="0.2">
      <c r="A14" s="21">
        <v>12</v>
      </c>
      <c r="B14" s="21" t="s">
        <v>34</v>
      </c>
      <c r="C14" s="21" t="s">
        <v>35</v>
      </c>
      <c r="D14" s="21" t="s">
        <v>61</v>
      </c>
      <c r="E14" s="219" t="s">
        <v>62</v>
      </c>
      <c r="F14" s="21" t="s">
        <v>63</v>
      </c>
      <c r="G14" s="21" t="s">
        <v>64</v>
      </c>
      <c r="H14" s="21" t="s">
        <v>36</v>
      </c>
      <c r="I14" s="21"/>
      <c r="J14" s="21"/>
      <c r="K14" s="21"/>
      <c r="L14" s="21"/>
      <c r="M14" s="21"/>
      <c r="N14" s="220" t="s">
        <v>249</v>
      </c>
      <c r="O14" s="220" t="s">
        <v>252</v>
      </c>
      <c r="P14" s="221" t="s">
        <v>65</v>
      </c>
      <c r="Q14" s="221">
        <v>2</v>
      </c>
      <c r="R14" s="221" t="s">
        <v>66</v>
      </c>
      <c r="S14" s="221" t="s">
        <v>65</v>
      </c>
      <c r="T14" s="221">
        <v>5</v>
      </c>
      <c r="U14" s="221"/>
      <c r="V14" s="221" t="s">
        <v>68</v>
      </c>
      <c r="W14" s="221">
        <v>5</v>
      </c>
      <c r="X14" s="221"/>
      <c r="Y14" s="221" t="s">
        <v>70</v>
      </c>
      <c r="Z14" s="221">
        <v>4</v>
      </c>
      <c r="AA14" s="221" t="s">
        <v>71</v>
      </c>
      <c r="AB14" s="221" t="s">
        <v>70</v>
      </c>
      <c r="AC14" s="221">
        <v>4</v>
      </c>
      <c r="AD14" s="221" t="s">
        <v>71</v>
      </c>
      <c r="AE14" s="221" t="s">
        <v>70</v>
      </c>
      <c r="AF14" s="221">
        <v>4</v>
      </c>
      <c r="AG14" s="221" t="s">
        <v>72</v>
      </c>
      <c r="AH14" s="221" t="s">
        <v>70</v>
      </c>
      <c r="AI14" s="221">
        <v>4</v>
      </c>
      <c r="AJ14" s="221" t="s">
        <v>71</v>
      </c>
    </row>
    <row r="15" spans="1:36" s="24" customFormat="1" ht="63.75" customHeight="1" x14ac:dyDescent="0.2">
      <c r="A15" s="21">
        <v>13</v>
      </c>
      <c r="B15" s="21" t="s">
        <v>34</v>
      </c>
      <c r="C15" s="21" t="s">
        <v>35</v>
      </c>
      <c r="D15" s="21" t="s">
        <v>61</v>
      </c>
      <c r="E15" s="219" t="s">
        <v>62</v>
      </c>
      <c r="F15" s="21" t="s">
        <v>63</v>
      </c>
      <c r="G15" s="21" t="s">
        <v>64</v>
      </c>
      <c r="H15" s="21" t="s">
        <v>36</v>
      </c>
      <c r="I15" s="21"/>
      <c r="J15" s="21"/>
      <c r="K15" s="21"/>
      <c r="L15" s="21"/>
      <c r="M15" s="21"/>
      <c r="N15" s="220" t="s">
        <v>249</v>
      </c>
      <c r="O15" s="220" t="s">
        <v>255</v>
      </c>
      <c r="P15" s="221" t="s">
        <v>65</v>
      </c>
      <c r="Q15" s="221">
        <v>2</v>
      </c>
      <c r="R15" s="221" t="s">
        <v>66</v>
      </c>
      <c r="S15" s="221" t="s">
        <v>65</v>
      </c>
      <c r="T15" s="221">
        <v>5</v>
      </c>
      <c r="U15" s="221"/>
      <c r="V15" s="221" t="s">
        <v>68</v>
      </c>
      <c r="W15" s="221">
        <v>5</v>
      </c>
      <c r="X15" s="221"/>
      <c r="Y15" s="221" t="s">
        <v>68</v>
      </c>
      <c r="Z15" s="221">
        <v>2</v>
      </c>
      <c r="AA15" s="221" t="s">
        <v>71</v>
      </c>
      <c r="AB15" s="221" t="s">
        <v>68</v>
      </c>
      <c r="AC15" s="221">
        <v>2</v>
      </c>
      <c r="AD15" s="221" t="s">
        <v>71</v>
      </c>
      <c r="AE15" s="221" t="s">
        <v>70</v>
      </c>
      <c r="AF15" s="221">
        <v>4</v>
      </c>
      <c r="AG15" s="221" t="s">
        <v>72</v>
      </c>
      <c r="AH15" s="221" t="s">
        <v>68</v>
      </c>
      <c r="AI15" s="221">
        <v>2</v>
      </c>
      <c r="AJ15" s="221" t="s">
        <v>71</v>
      </c>
    </row>
    <row r="16" spans="1:36" s="24" customFormat="1" ht="63.75" customHeight="1" x14ac:dyDescent="0.2">
      <c r="A16" s="21">
        <v>14</v>
      </c>
      <c r="B16" s="21" t="s">
        <v>34</v>
      </c>
      <c r="C16" s="21" t="s">
        <v>35</v>
      </c>
      <c r="D16" s="21" t="s">
        <v>61</v>
      </c>
      <c r="E16" s="219" t="s">
        <v>62</v>
      </c>
      <c r="F16" s="21" t="s">
        <v>63</v>
      </c>
      <c r="G16" s="21" t="s">
        <v>64</v>
      </c>
      <c r="H16" s="21" t="s">
        <v>36</v>
      </c>
      <c r="I16" s="21"/>
      <c r="J16" s="21"/>
      <c r="K16" s="21"/>
      <c r="L16" s="21"/>
      <c r="M16" s="21"/>
      <c r="N16" s="220" t="s">
        <v>258</v>
      </c>
      <c r="O16" s="220" t="s">
        <v>307</v>
      </c>
      <c r="P16" s="221" t="s">
        <v>65</v>
      </c>
      <c r="Q16" s="221">
        <v>2</v>
      </c>
      <c r="R16" s="221" t="s">
        <v>66</v>
      </c>
      <c r="S16" s="221" t="s">
        <v>65</v>
      </c>
      <c r="T16" s="221">
        <v>5</v>
      </c>
      <c r="U16" s="221"/>
      <c r="V16" s="221" t="s">
        <v>68</v>
      </c>
      <c r="W16" s="221">
        <v>5</v>
      </c>
      <c r="X16" s="221"/>
      <c r="Y16" s="221" t="s">
        <v>65</v>
      </c>
      <c r="Z16" s="221">
        <v>3</v>
      </c>
      <c r="AA16" s="221" t="s">
        <v>71</v>
      </c>
      <c r="AB16" s="221" t="s">
        <v>65</v>
      </c>
      <c r="AC16" s="221">
        <v>3</v>
      </c>
      <c r="AD16" s="221" t="s">
        <v>71</v>
      </c>
      <c r="AE16" s="221" t="s">
        <v>70</v>
      </c>
      <c r="AF16" s="221">
        <v>4</v>
      </c>
      <c r="AG16" s="221" t="s">
        <v>72</v>
      </c>
      <c r="AH16" s="221" t="s">
        <v>65</v>
      </c>
      <c r="AI16" s="221">
        <v>3</v>
      </c>
      <c r="AJ16" s="221" t="s">
        <v>71</v>
      </c>
    </row>
    <row r="17" spans="1:36" s="24" customFormat="1" ht="63.75" customHeight="1" x14ac:dyDescent="0.2">
      <c r="A17" s="21">
        <v>15</v>
      </c>
      <c r="B17" s="21" t="s">
        <v>34</v>
      </c>
      <c r="C17" s="21" t="s">
        <v>35</v>
      </c>
      <c r="D17" s="21" t="s">
        <v>61</v>
      </c>
      <c r="E17" s="219" t="s">
        <v>62</v>
      </c>
      <c r="F17" s="21" t="s">
        <v>63</v>
      </c>
      <c r="G17" s="21" t="s">
        <v>64</v>
      </c>
      <c r="H17" s="21" t="s">
        <v>36</v>
      </c>
      <c r="I17" s="21"/>
      <c r="J17" s="21"/>
      <c r="K17" s="21"/>
      <c r="L17" s="21"/>
      <c r="M17" s="21"/>
      <c r="N17" s="220" t="s">
        <v>250</v>
      </c>
      <c r="O17" s="220" t="s">
        <v>265</v>
      </c>
      <c r="P17" s="221" t="s">
        <v>65</v>
      </c>
      <c r="Q17" s="221">
        <v>3</v>
      </c>
      <c r="R17" s="221" t="s">
        <v>66</v>
      </c>
      <c r="S17" s="221" t="s">
        <v>65</v>
      </c>
      <c r="T17" s="221">
        <v>5</v>
      </c>
      <c r="U17" s="221"/>
      <c r="V17" s="221" t="s">
        <v>68</v>
      </c>
      <c r="W17" s="221">
        <v>5</v>
      </c>
      <c r="X17" s="221"/>
      <c r="Y17" s="221" t="s">
        <v>68</v>
      </c>
      <c r="Z17" s="221">
        <v>2</v>
      </c>
      <c r="AA17" s="221" t="s">
        <v>71</v>
      </c>
      <c r="AB17" s="221" t="s">
        <v>68</v>
      </c>
      <c r="AC17" s="221">
        <v>2</v>
      </c>
      <c r="AD17" s="221" t="s">
        <v>71</v>
      </c>
      <c r="AE17" s="221" t="s">
        <v>70</v>
      </c>
      <c r="AF17" s="221">
        <v>4</v>
      </c>
      <c r="AG17" s="221" t="s">
        <v>72</v>
      </c>
      <c r="AH17" s="221" t="s">
        <v>68</v>
      </c>
      <c r="AI17" s="221">
        <v>2</v>
      </c>
      <c r="AJ17" s="221" t="s">
        <v>71</v>
      </c>
    </row>
    <row r="18" spans="1:36" s="24" customFormat="1" ht="63.75" customHeight="1" x14ac:dyDescent="0.2">
      <c r="A18" s="21">
        <v>16</v>
      </c>
      <c r="B18" s="21" t="s">
        <v>34</v>
      </c>
      <c r="C18" s="21" t="s">
        <v>35</v>
      </c>
      <c r="D18" s="21" t="s">
        <v>61</v>
      </c>
      <c r="E18" s="219" t="s">
        <v>62</v>
      </c>
      <c r="F18" s="21" t="s">
        <v>63</v>
      </c>
      <c r="G18" s="21" t="s">
        <v>64</v>
      </c>
      <c r="H18" s="21" t="s">
        <v>36</v>
      </c>
      <c r="I18" s="21"/>
      <c r="J18" s="21"/>
      <c r="K18" s="21"/>
      <c r="L18" s="21"/>
      <c r="M18" s="21"/>
      <c r="N18" s="220" t="s">
        <v>251</v>
      </c>
      <c r="O18" s="220" t="s">
        <v>266</v>
      </c>
      <c r="P18" s="221" t="s">
        <v>65</v>
      </c>
      <c r="Q18" s="221">
        <v>3</v>
      </c>
      <c r="R18" s="221" t="s">
        <v>66</v>
      </c>
      <c r="S18" s="221" t="s">
        <v>65</v>
      </c>
      <c r="T18" s="221">
        <v>3</v>
      </c>
      <c r="U18" s="221" t="s">
        <v>67</v>
      </c>
      <c r="V18" s="221" t="s">
        <v>68</v>
      </c>
      <c r="W18" s="221">
        <v>2</v>
      </c>
      <c r="X18" s="221" t="s">
        <v>69</v>
      </c>
      <c r="Y18" s="221" t="s">
        <v>68</v>
      </c>
      <c r="Z18" s="221">
        <v>2</v>
      </c>
      <c r="AA18" s="221" t="s">
        <v>71</v>
      </c>
      <c r="AB18" s="221" t="s">
        <v>68</v>
      </c>
      <c r="AC18" s="221">
        <v>2</v>
      </c>
      <c r="AD18" s="221" t="s">
        <v>71</v>
      </c>
      <c r="AE18" s="221" t="s">
        <v>70</v>
      </c>
      <c r="AF18" s="221">
        <v>4</v>
      </c>
      <c r="AG18" s="221" t="s">
        <v>72</v>
      </c>
      <c r="AH18" s="221" t="s">
        <v>68</v>
      </c>
      <c r="AI18" s="221">
        <v>2</v>
      </c>
      <c r="AJ18" s="221" t="s">
        <v>71</v>
      </c>
    </row>
    <row r="19" spans="1:36" s="24" customFormat="1" ht="63.75" customHeight="1" x14ac:dyDescent="0.2">
      <c r="A19" s="21">
        <v>17</v>
      </c>
      <c r="B19" s="21" t="s">
        <v>34</v>
      </c>
      <c r="C19" s="21" t="s">
        <v>35</v>
      </c>
      <c r="D19" s="21" t="s">
        <v>61</v>
      </c>
      <c r="E19" s="219" t="s">
        <v>62</v>
      </c>
      <c r="F19" s="21" t="s">
        <v>63</v>
      </c>
      <c r="G19" s="21" t="s">
        <v>64</v>
      </c>
      <c r="H19" s="21" t="s">
        <v>36</v>
      </c>
      <c r="I19" s="21"/>
      <c r="J19" s="21"/>
      <c r="K19" s="21"/>
      <c r="L19" s="21"/>
      <c r="M19" s="21"/>
      <c r="N19" s="220" t="s">
        <v>252</v>
      </c>
      <c r="O19" s="220" t="s">
        <v>267</v>
      </c>
      <c r="P19" s="221" t="s">
        <v>65</v>
      </c>
      <c r="Q19" s="221">
        <v>4</v>
      </c>
      <c r="R19" s="221" t="s">
        <v>66</v>
      </c>
      <c r="S19" s="221" t="s">
        <v>65</v>
      </c>
      <c r="T19" s="221">
        <v>5</v>
      </c>
      <c r="U19" s="221"/>
      <c r="V19" s="221" t="s">
        <v>68</v>
      </c>
      <c r="W19" s="221">
        <v>5</v>
      </c>
      <c r="X19" s="221" t="s">
        <v>69</v>
      </c>
      <c r="Y19" s="221" t="s">
        <v>65</v>
      </c>
      <c r="Z19" s="221">
        <v>3</v>
      </c>
      <c r="AA19" s="221" t="s">
        <v>71</v>
      </c>
      <c r="AB19" s="221" t="s">
        <v>65</v>
      </c>
      <c r="AC19" s="221">
        <v>3</v>
      </c>
      <c r="AD19" s="221" t="s">
        <v>71</v>
      </c>
      <c r="AE19" s="221" t="s">
        <v>70</v>
      </c>
      <c r="AF19" s="221">
        <v>4</v>
      </c>
      <c r="AG19" s="221" t="s">
        <v>72</v>
      </c>
      <c r="AH19" s="221" t="s">
        <v>65</v>
      </c>
      <c r="AI19" s="221">
        <v>3</v>
      </c>
      <c r="AJ19" s="221" t="s">
        <v>71</v>
      </c>
    </row>
    <row r="20" spans="1:36" s="24" customFormat="1" ht="63.75" customHeight="1" x14ac:dyDescent="0.2">
      <c r="A20" s="21">
        <v>18</v>
      </c>
      <c r="B20" s="21" t="s">
        <v>34</v>
      </c>
      <c r="C20" s="21" t="s">
        <v>35</v>
      </c>
      <c r="D20" s="21" t="s">
        <v>61</v>
      </c>
      <c r="E20" s="219" t="s">
        <v>62</v>
      </c>
      <c r="F20" s="21" t="s">
        <v>63</v>
      </c>
      <c r="G20" s="21" t="s">
        <v>64</v>
      </c>
      <c r="H20" s="21" t="s">
        <v>36</v>
      </c>
      <c r="I20" s="21"/>
      <c r="J20" s="21"/>
      <c r="K20" s="21"/>
      <c r="L20" s="21"/>
      <c r="M20" s="21"/>
      <c r="N20" s="220" t="s">
        <v>255</v>
      </c>
      <c r="O20" s="220" t="s">
        <v>268</v>
      </c>
      <c r="P20" s="221" t="s">
        <v>65</v>
      </c>
      <c r="Q20" s="221">
        <v>3</v>
      </c>
      <c r="R20" s="221" t="s">
        <v>66</v>
      </c>
      <c r="S20" s="221" t="s">
        <v>65</v>
      </c>
      <c r="T20" s="221">
        <v>5</v>
      </c>
      <c r="U20" s="221"/>
      <c r="V20" s="221" t="s">
        <v>68</v>
      </c>
      <c r="W20" s="221">
        <v>5</v>
      </c>
      <c r="X20" s="221" t="s">
        <v>69</v>
      </c>
      <c r="Y20" s="221" t="s">
        <v>65</v>
      </c>
      <c r="Z20" s="221">
        <v>3</v>
      </c>
      <c r="AA20" s="221" t="s">
        <v>71</v>
      </c>
      <c r="AB20" s="221" t="s">
        <v>65</v>
      </c>
      <c r="AC20" s="221">
        <v>3</v>
      </c>
      <c r="AD20" s="221" t="s">
        <v>71</v>
      </c>
      <c r="AE20" s="221" t="s">
        <v>70</v>
      </c>
      <c r="AF20" s="221">
        <v>4</v>
      </c>
      <c r="AG20" s="221" t="s">
        <v>72</v>
      </c>
      <c r="AH20" s="221" t="s">
        <v>65</v>
      </c>
      <c r="AI20" s="221">
        <v>3</v>
      </c>
      <c r="AJ20" s="221" t="s">
        <v>71</v>
      </c>
    </row>
    <row r="21" spans="1:36" ht="12.75" customHeight="1" x14ac:dyDescent="0.2">
      <c r="Q21" s="25"/>
      <c r="T21" s="25"/>
      <c r="W21" s="25"/>
      <c r="Z21" s="25"/>
      <c r="AC21" s="25"/>
      <c r="AF21" s="25"/>
      <c r="AI21" s="25"/>
    </row>
    <row r="22" spans="1:36" ht="12.75" customHeight="1" x14ac:dyDescent="0.2">
      <c r="Q22" s="25"/>
      <c r="T22" s="25"/>
      <c r="W22" s="25"/>
      <c r="Z22" s="25"/>
      <c r="AC22" s="25"/>
      <c r="AF22" s="25"/>
      <c r="AI22" s="25"/>
    </row>
    <row r="23" spans="1:36" ht="12.75" customHeight="1" x14ac:dyDescent="0.2">
      <c r="Q23" s="25"/>
      <c r="T23" s="25"/>
      <c r="W23" s="25"/>
      <c r="Z23" s="25"/>
      <c r="AC23" s="25"/>
      <c r="AF23" s="25"/>
      <c r="AI23" s="25"/>
    </row>
    <row r="24" spans="1:36" ht="12.75" customHeight="1" x14ac:dyDescent="0.2">
      <c r="Q24" s="25"/>
      <c r="T24" s="25"/>
      <c r="W24" s="25"/>
      <c r="Z24" s="25"/>
      <c r="AC24" s="25"/>
      <c r="AF24" s="25"/>
      <c r="AI24" s="25"/>
    </row>
    <row r="25" spans="1:36" ht="12.75" customHeight="1" x14ac:dyDescent="0.2">
      <c r="Q25" s="25"/>
      <c r="T25" s="25"/>
      <c r="W25" s="25"/>
      <c r="Z25" s="25"/>
      <c r="AC25" s="25"/>
      <c r="AF25" s="25"/>
      <c r="AI25" s="25"/>
    </row>
    <row r="26" spans="1:36" ht="12.75" customHeight="1" x14ac:dyDescent="0.2">
      <c r="Q26" s="25"/>
      <c r="T26" s="25"/>
      <c r="W26" s="25"/>
      <c r="Z26" s="25"/>
      <c r="AC26" s="25"/>
      <c r="AF26" s="25"/>
      <c r="AI26" s="25"/>
    </row>
    <row r="27" spans="1:36" ht="12.75" customHeight="1" x14ac:dyDescent="0.2">
      <c r="Q27" s="25"/>
      <c r="T27" s="25"/>
      <c r="W27" s="25"/>
      <c r="Z27" s="25"/>
      <c r="AC27" s="25"/>
      <c r="AF27" s="25"/>
      <c r="AI27" s="25"/>
    </row>
    <row r="28" spans="1:36" ht="12.75" customHeight="1" x14ac:dyDescent="0.2">
      <c r="Q28" s="25"/>
      <c r="T28" s="25"/>
      <c r="W28" s="25"/>
      <c r="Z28" s="25"/>
      <c r="AC28" s="25"/>
      <c r="AF28" s="25"/>
      <c r="AI28" s="25"/>
    </row>
    <row r="29" spans="1:36" ht="12.75" customHeight="1" x14ac:dyDescent="0.2">
      <c r="Q29" s="25"/>
      <c r="T29" s="25"/>
      <c r="W29" s="25"/>
      <c r="Z29" s="25"/>
      <c r="AC29" s="25"/>
      <c r="AF29" s="25"/>
      <c r="AI29" s="25"/>
    </row>
    <row r="30" spans="1:36" ht="12.75" customHeight="1" x14ac:dyDescent="0.2">
      <c r="Q30" s="25"/>
      <c r="T30" s="25"/>
      <c r="W30" s="25"/>
      <c r="Z30" s="25"/>
      <c r="AC30" s="25"/>
      <c r="AF30" s="25"/>
      <c r="AI30" s="25"/>
    </row>
    <row r="31" spans="1:36" ht="12.75" customHeight="1" x14ac:dyDescent="0.2">
      <c r="Q31" s="25"/>
      <c r="T31" s="25"/>
      <c r="W31" s="25"/>
      <c r="Z31" s="25"/>
      <c r="AC31" s="25"/>
      <c r="AF31" s="25"/>
      <c r="AI31" s="25"/>
    </row>
    <row r="32" spans="1:36" ht="12.75" customHeight="1" x14ac:dyDescent="0.2">
      <c r="Q32" s="25"/>
      <c r="T32" s="25"/>
      <c r="W32" s="25"/>
      <c r="Z32" s="25"/>
      <c r="AC32" s="25"/>
      <c r="AF32" s="25"/>
      <c r="AI32" s="25"/>
    </row>
    <row r="33" spans="17:35" ht="12.75" customHeight="1" x14ac:dyDescent="0.2">
      <c r="Q33" s="25"/>
      <c r="T33" s="25"/>
      <c r="W33" s="25"/>
      <c r="Z33" s="25"/>
      <c r="AC33" s="25"/>
      <c r="AF33" s="25"/>
      <c r="AI33" s="25"/>
    </row>
    <row r="34" spans="17:35" ht="12.75" customHeight="1" x14ac:dyDescent="0.2">
      <c r="Q34" s="25"/>
      <c r="T34" s="25"/>
      <c r="W34" s="25"/>
      <c r="Z34" s="25"/>
      <c r="AC34" s="25"/>
      <c r="AF34" s="25"/>
      <c r="AI34" s="25"/>
    </row>
    <row r="35" spans="17:35" ht="12.75" customHeight="1" x14ac:dyDescent="0.2">
      <c r="Q35" s="25"/>
      <c r="T35" s="25"/>
      <c r="W35" s="25"/>
      <c r="Z35" s="25"/>
      <c r="AC35" s="25"/>
      <c r="AF35" s="25"/>
      <c r="AI35" s="25"/>
    </row>
    <row r="36" spans="17:35" ht="12.75" customHeight="1" x14ac:dyDescent="0.2">
      <c r="Q36" s="25"/>
      <c r="T36" s="25"/>
      <c r="W36" s="25"/>
      <c r="Z36" s="25"/>
      <c r="AC36" s="25"/>
      <c r="AF36" s="25"/>
      <c r="AI36" s="25"/>
    </row>
    <row r="37" spans="17:35" ht="12.75" customHeight="1" x14ac:dyDescent="0.2">
      <c r="Q37" s="25"/>
      <c r="T37" s="25"/>
      <c r="W37" s="25"/>
      <c r="Z37" s="25"/>
      <c r="AC37" s="25"/>
      <c r="AF37" s="25"/>
      <c r="AI37" s="25"/>
    </row>
    <row r="38" spans="17:35" ht="12.75" customHeight="1" x14ac:dyDescent="0.2">
      <c r="Q38" s="25"/>
      <c r="T38" s="25"/>
      <c r="W38" s="25"/>
      <c r="Z38" s="25"/>
      <c r="AC38" s="25"/>
      <c r="AF38" s="25"/>
      <c r="AI38" s="25"/>
    </row>
    <row r="39" spans="17:35" ht="12.75" customHeight="1" x14ac:dyDescent="0.2">
      <c r="Q39" s="25"/>
      <c r="T39" s="25"/>
      <c r="W39" s="25"/>
      <c r="Z39" s="25"/>
      <c r="AC39" s="25"/>
      <c r="AF39" s="25"/>
      <c r="AI39" s="25"/>
    </row>
    <row r="40" spans="17:35" ht="12.75" customHeight="1" x14ac:dyDescent="0.2">
      <c r="Q40" s="25"/>
      <c r="T40" s="25"/>
      <c r="W40" s="25"/>
      <c r="Z40" s="25"/>
      <c r="AC40" s="25"/>
      <c r="AF40" s="25"/>
      <c r="AI40" s="25"/>
    </row>
    <row r="41" spans="17:35" ht="12.75" customHeight="1" x14ac:dyDescent="0.2">
      <c r="Q41" s="25"/>
      <c r="T41" s="25"/>
      <c r="W41" s="25"/>
      <c r="Z41" s="25"/>
      <c r="AC41" s="25"/>
      <c r="AF41" s="25"/>
      <c r="AI41" s="25"/>
    </row>
    <row r="42" spans="17:35" ht="12.75" customHeight="1" x14ac:dyDescent="0.2">
      <c r="Q42" s="25"/>
      <c r="T42" s="25"/>
      <c r="W42" s="25"/>
      <c r="Z42" s="25"/>
      <c r="AC42" s="25"/>
      <c r="AF42" s="25"/>
      <c r="AI42" s="25"/>
    </row>
    <row r="43" spans="17:35" ht="12.75" customHeight="1" x14ac:dyDescent="0.2">
      <c r="Q43" s="25"/>
      <c r="T43" s="25"/>
      <c r="W43" s="25"/>
      <c r="Z43" s="25"/>
      <c r="AC43" s="25"/>
      <c r="AF43" s="25"/>
      <c r="AI43" s="25"/>
    </row>
    <row r="44" spans="17:35" ht="12.75" customHeight="1" x14ac:dyDescent="0.2">
      <c r="Q44" s="25"/>
      <c r="T44" s="25"/>
      <c r="W44" s="25"/>
      <c r="Z44" s="25"/>
      <c r="AC44" s="25"/>
      <c r="AF44" s="25"/>
      <c r="AI44" s="25"/>
    </row>
    <row r="45" spans="17:35" ht="12.75" customHeight="1" x14ac:dyDescent="0.2">
      <c r="Q45" s="25"/>
      <c r="T45" s="25"/>
      <c r="W45" s="25"/>
      <c r="Z45" s="25"/>
      <c r="AC45" s="25"/>
      <c r="AF45" s="25"/>
      <c r="AI45" s="25"/>
    </row>
    <row r="46" spans="17:35" ht="12.75" customHeight="1" x14ac:dyDescent="0.2">
      <c r="Q46" s="25"/>
      <c r="T46" s="25"/>
      <c r="W46" s="25"/>
      <c r="Z46" s="25"/>
      <c r="AC46" s="25"/>
      <c r="AF46" s="25"/>
      <c r="AI46" s="25"/>
    </row>
    <row r="47" spans="17:35" ht="12.75" customHeight="1" x14ac:dyDescent="0.2">
      <c r="Q47" s="25"/>
      <c r="T47" s="25"/>
      <c r="W47" s="25"/>
      <c r="Z47" s="25"/>
      <c r="AC47" s="25"/>
      <c r="AF47" s="25"/>
      <c r="AI47" s="25"/>
    </row>
    <row r="48" spans="17:35" ht="12.75" customHeight="1" x14ac:dyDescent="0.2">
      <c r="Q48" s="25"/>
      <c r="T48" s="25"/>
      <c r="W48" s="25"/>
      <c r="Z48" s="25"/>
      <c r="AC48" s="25"/>
      <c r="AF48" s="25"/>
      <c r="AI48" s="25"/>
    </row>
    <row r="49" spans="17:35" ht="12.75" customHeight="1" x14ac:dyDescent="0.2">
      <c r="Q49" s="25"/>
      <c r="T49" s="25"/>
      <c r="W49" s="25"/>
      <c r="Z49" s="25"/>
      <c r="AC49" s="25"/>
      <c r="AF49" s="25"/>
      <c r="AI49" s="25"/>
    </row>
    <row r="50" spans="17:35" ht="12.75" customHeight="1" x14ac:dyDescent="0.2">
      <c r="Q50" s="25"/>
      <c r="T50" s="25"/>
      <c r="W50" s="25"/>
      <c r="Z50" s="25"/>
      <c r="AC50" s="25"/>
      <c r="AF50" s="25"/>
      <c r="AI50" s="25"/>
    </row>
    <row r="51" spans="17:35" ht="12.75" customHeight="1" x14ac:dyDescent="0.2">
      <c r="Q51" s="25"/>
      <c r="T51" s="25"/>
      <c r="W51" s="25"/>
      <c r="Z51" s="25"/>
      <c r="AC51" s="25"/>
      <c r="AF51" s="25"/>
      <c r="AI51" s="25"/>
    </row>
    <row r="52" spans="17:35" ht="12.75" customHeight="1" x14ac:dyDescent="0.2">
      <c r="Q52" s="25"/>
      <c r="T52" s="25"/>
      <c r="W52" s="25"/>
      <c r="Z52" s="25"/>
      <c r="AC52" s="25"/>
      <c r="AF52" s="25"/>
      <c r="AI52" s="25"/>
    </row>
    <row r="53" spans="17:35" ht="12.75" customHeight="1" x14ac:dyDescent="0.2">
      <c r="Q53" s="25"/>
      <c r="T53" s="25"/>
      <c r="W53" s="25"/>
      <c r="Z53" s="25"/>
      <c r="AC53" s="25"/>
      <c r="AF53" s="25"/>
      <c r="AI53" s="25"/>
    </row>
    <row r="54" spans="17:35" ht="12.75" customHeight="1" x14ac:dyDescent="0.2">
      <c r="Q54" s="25"/>
      <c r="T54" s="25"/>
      <c r="W54" s="25"/>
      <c r="Z54" s="25"/>
      <c r="AC54" s="25"/>
      <c r="AF54" s="25"/>
      <c r="AI54" s="25"/>
    </row>
    <row r="55" spans="17:35" ht="12.75" customHeight="1" x14ac:dyDescent="0.2">
      <c r="Q55" s="25"/>
      <c r="T55" s="25"/>
      <c r="W55" s="25"/>
      <c r="Z55" s="25"/>
      <c r="AC55" s="25"/>
      <c r="AF55" s="25"/>
      <c r="AI55" s="25"/>
    </row>
    <row r="56" spans="17:35" ht="12.75" customHeight="1" x14ac:dyDescent="0.2">
      <c r="Q56" s="25"/>
      <c r="T56" s="25"/>
      <c r="W56" s="25"/>
      <c r="Z56" s="25"/>
      <c r="AC56" s="25"/>
      <c r="AF56" s="25"/>
      <c r="AI56" s="25"/>
    </row>
    <row r="57" spans="17:35" ht="12.75" customHeight="1" x14ac:dyDescent="0.2">
      <c r="Q57" s="25"/>
      <c r="T57" s="25"/>
      <c r="W57" s="25"/>
      <c r="Z57" s="25"/>
      <c r="AC57" s="25"/>
      <c r="AF57" s="25"/>
      <c r="AI57" s="25"/>
    </row>
    <row r="58" spans="17:35" ht="12.75" customHeight="1" x14ac:dyDescent="0.2">
      <c r="Q58" s="25"/>
      <c r="T58" s="25"/>
      <c r="W58" s="25"/>
      <c r="Z58" s="25"/>
      <c r="AC58" s="25"/>
      <c r="AF58" s="25"/>
      <c r="AI58" s="25"/>
    </row>
    <row r="59" spans="17:35" ht="12.75" customHeight="1" x14ac:dyDescent="0.2">
      <c r="Q59" s="25"/>
      <c r="T59" s="25"/>
      <c r="W59" s="25"/>
      <c r="Z59" s="25"/>
      <c r="AC59" s="25"/>
      <c r="AF59" s="25"/>
      <c r="AI59" s="25"/>
    </row>
    <row r="60" spans="17:35" ht="12.75" customHeight="1" x14ac:dyDescent="0.2">
      <c r="Q60" s="25"/>
      <c r="T60" s="25"/>
      <c r="W60" s="25"/>
      <c r="Z60" s="25"/>
      <c r="AC60" s="25"/>
      <c r="AF60" s="25"/>
      <c r="AI60" s="25"/>
    </row>
    <row r="61" spans="17:35" ht="12.75" customHeight="1" x14ac:dyDescent="0.2">
      <c r="Q61" s="25"/>
      <c r="T61" s="25"/>
      <c r="W61" s="25"/>
      <c r="Z61" s="25"/>
      <c r="AC61" s="25"/>
      <c r="AF61" s="25"/>
      <c r="AI61" s="25"/>
    </row>
    <row r="62" spans="17:35" ht="12.75" customHeight="1" x14ac:dyDescent="0.2">
      <c r="Q62" s="25"/>
      <c r="T62" s="25"/>
      <c r="W62" s="25"/>
      <c r="Z62" s="25"/>
      <c r="AC62" s="25"/>
      <c r="AF62" s="25"/>
      <c r="AI62" s="25"/>
    </row>
    <row r="63" spans="17:35" ht="12.75" customHeight="1" x14ac:dyDescent="0.2">
      <c r="Q63" s="25"/>
      <c r="T63" s="25"/>
      <c r="W63" s="25"/>
      <c r="Z63" s="25"/>
      <c r="AC63" s="25"/>
      <c r="AF63" s="25"/>
      <c r="AI63" s="25"/>
    </row>
    <row r="64" spans="17:35" ht="12.75" customHeight="1" x14ac:dyDescent="0.2">
      <c r="Q64" s="25"/>
      <c r="T64" s="25"/>
      <c r="W64" s="25"/>
      <c r="Z64" s="25"/>
      <c r="AC64" s="25"/>
      <c r="AF64" s="25"/>
      <c r="AI64" s="25"/>
    </row>
    <row r="65" spans="17:35" ht="12.75" customHeight="1" x14ac:dyDescent="0.2">
      <c r="Q65" s="25"/>
      <c r="T65" s="25"/>
      <c r="W65" s="25"/>
      <c r="Z65" s="25"/>
      <c r="AC65" s="25"/>
      <c r="AF65" s="25"/>
      <c r="AI65" s="25"/>
    </row>
    <row r="66" spans="17:35" ht="12.75" customHeight="1" x14ac:dyDescent="0.2">
      <c r="Q66" s="25"/>
      <c r="T66" s="25"/>
      <c r="W66" s="25"/>
      <c r="Z66" s="25"/>
      <c r="AC66" s="25"/>
      <c r="AF66" s="25"/>
      <c r="AI66" s="25"/>
    </row>
    <row r="67" spans="17:35" ht="12.75" customHeight="1" x14ac:dyDescent="0.2">
      <c r="Q67" s="25"/>
      <c r="T67" s="25"/>
      <c r="W67" s="25"/>
      <c r="Z67" s="25"/>
      <c r="AC67" s="25"/>
      <c r="AF67" s="25"/>
      <c r="AI67" s="25"/>
    </row>
    <row r="68" spans="17:35" ht="12.75" customHeight="1" x14ac:dyDescent="0.2">
      <c r="Q68" s="25"/>
      <c r="T68" s="25"/>
      <c r="W68" s="25"/>
      <c r="Z68" s="25"/>
      <c r="AC68" s="25"/>
      <c r="AF68" s="25"/>
      <c r="AI68" s="25"/>
    </row>
    <row r="69" spans="17:35" ht="12.75" customHeight="1" x14ac:dyDescent="0.2">
      <c r="Q69" s="25"/>
      <c r="T69" s="25"/>
      <c r="W69" s="25"/>
      <c r="Z69" s="25"/>
      <c r="AC69" s="25"/>
      <c r="AF69" s="25"/>
      <c r="AI69" s="25"/>
    </row>
    <row r="70" spans="17:35" ht="12.75" customHeight="1" x14ac:dyDescent="0.2">
      <c r="Q70" s="25"/>
      <c r="T70" s="25"/>
      <c r="W70" s="25"/>
      <c r="Z70" s="25"/>
      <c r="AC70" s="25"/>
      <c r="AF70" s="25"/>
      <c r="AI70" s="25"/>
    </row>
    <row r="71" spans="17:35" ht="12.75" customHeight="1" x14ac:dyDescent="0.2">
      <c r="Q71" s="25"/>
      <c r="T71" s="25"/>
      <c r="W71" s="25"/>
      <c r="Z71" s="25"/>
      <c r="AC71" s="25"/>
      <c r="AF71" s="25"/>
      <c r="AI71" s="25"/>
    </row>
    <row r="72" spans="17:35" ht="12.75" customHeight="1" x14ac:dyDescent="0.2">
      <c r="Q72" s="25"/>
      <c r="T72" s="25"/>
      <c r="W72" s="25"/>
      <c r="Z72" s="25"/>
      <c r="AC72" s="25"/>
      <c r="AF72" s="25"/>
      <c r="AI72" s="25"/>
    </row>
    <row r="73" spans="17:35" ht="12.75" customHeight="1" x14ac:dyDescent="0.2">
      <c r="Q73" s="25"/>
      <c r="T73" s="25"/>
      <c r="W73" s="25"/>
      <c r="Z73" s="25"/>
      <c r="AC73" s="25"/>
      <c r="AF73" s="25"/>
      <c r="AI73" s="25"/>
    </row>
    <row r="74" spans="17:35" ht="12.75" customHeight="1" x14ac:dyDescent="0.2">
      <c r="Q74" s="25"/>
      <c r="T74" s="25"/>
      <c r="W74" s="25"/>
      <c r="Z74" s="25"/>
      <c r="AC74" s="25"/>
      <c r="AF74" s="25"/>
      <c r="AI74" s="25"/>
    </row>
    <row r="75" spans="17:35" ht="12.75" customHeight="1" x14ac:dyDescent="0.2">
      <c r="Q75" s="25"/>
      <c r="T75" s="25"/>
      <c r="W75" s="25"/>
      <c r="Z75" s="25"/>
      <c r="AC75" s="25"/>
      <c r="AF75" s="25"/>
      <c r="AI75" s="25"/>
    </row>
    <row r="76" spans="17:35" ht="12.75" customHeight="1" x14ac:dyDescent="0.2">
      <c r="Q76" s="25"/>
      <c r="T76" s="25"/>
      <c r="W76" s="25"/>
      <c r="Z76" s="25"/>
      <c r="AC76" s="25"/>
      <c r="AF76" s="25"/>
      <c r="AI76" s="25"/>
    </row>
    <row r="77" spans="17:35" ht="12.75" customHeight="1" x14ac:dyDescent="0.2">
      <c r="Q77" s="25"/>
      <c r="T77" s="25"/>
      <c r="W77" s="25"/>
      <c r="Z77" s="25"/>
      <c r="AC77" s="25"/>
      <c r="AF77" s="25"/>
      <c r="AI77" s="25"/>
    </row>
    <row r="78" spans="17:35" ht="12.75" customHeight="1" x14ac:dyDescent="0.2">
      <c r="Q78" s="25"/>
      <c r="T78" s="25"/>
      <c r="W78" s="25"/>
      <c r="Z78" s="25"/>
      <c r="AC78" s="25"/>
      <c r="AF78" s="25"/>
      <c r="AI78" s="25"/>
    </row>
    <row r="79" spans="17:35" ht="12.75" customHeight="1" x14ac:dyDescent="0.2">
      <c r="Q79" s="25"/>
      <c r="T79" s="25"/>
      <c r="W79" s="25"/>
      <c r="Z79" s="25"/>
      <c r="AC79" s="25"/>
      <c r="AF79" s="25"/>
      <c r="AI79" s="25"/>
    </row>
    <row r="80" spans="17:35" ht="12.75" customHeight="1" x14ac:dyDescent="0.2">
      <c r="Q80" s="25"/>
      <c r="T80" s="25"/>
      <c r="W80" s="25"/>
      <c r="Z80" s="25"/>
      <c r="AC80" s="25"/>
      <c r="AF80" s="25"/>
      <c r="AI80" s="25"/>
    </row>
    <row r="81" spans="17:35" ht="12.75" customHeight="1" x14ac:dyDescent="0.2">
      <c r="Q81" s="25"/>
      <c r="T81" s="25"/>
      <c r="W81" s="25"/>
      <c r="Z81" s="25"/>
      <c r="AC81" s="25"/>
      <c r="AF81" s="25"/>
      <c r="AI81" s="25"/>
    </row>
    <row r="82" spans="17:35" ht="12.75" customHeight="1" x14ac:dyDescent="0.2">
      <c r="Q82" s="25"/>
      <c r="T82" s="25"/>
      <c r="W82" s="25"/>
      <c r="Z82" s="25"/>
      <c r="AC82" s="25"/>
      <c r="AF82" s="25"/>
      <c r="AI82" s="25"/>
    </row>
    <row r="83" spans="17:35" ht="12.75" customHeight="1" x14ac:dyDescent="0.2">
      <c r="Q83" s="25"/>
      <c r="T83" s="25"/>
      <c r="W83" s="25"/>
      <c r="Z83" s="25"/>
      <c r="AC83" s="25"/>
      <c r="AF83" s="25"/>
      <c r="AI83" s="25"/>
    </row>
    <row r="84" spans="17:35" ht="12.75" customHeight="1" x14ac:dyDescent="0.2">
      <c r="Q84" s="25"/>
      <c r="T84" s="25"/>
      <c r="W84" s="25"/>
      <c r="Z84" s="25"/>
      <c r="AC84" s="25"/>
      <c r="AF84" s="25"/>
      <c r="AI84" s="25"/>
    </row>
    <row r="85" spans="17:35" ht="12.75" customHeight="1" x14ac:dyDescent="0.2">
      <c r="Q85" s="25"/>
      <c r="T85" s="25"/>
      <c r="W85" s="25"/>
      <c r="Z85" s="25"/>
      <c r="AC85" s="25"/>
      <c r="AF85" s="25"/>
      <c r="AI85" s="25"/>
    </row>
    <row r="86" spans="17:35" ht="12.75" customHeight="1" x14ac:dyDescent="0.2">
      <c r="Q86" s="25"/>
      <c r="T86" s="25"/>
      <c r="W86" s="25"/>
      <c r="Z86" s="25"/>
      <c r="AC86" s="25"/>
      <c r="AF86" s="25"/>
      <c r="AI86" s="25"/>
    </row>
    <row r="87" spans="17:35" ht="12.75" customHeight="1" x14ac:dyDescent="0.2">
      <c r="Q87" s="25"/>
      <c r="T87" s="25"/>
      <c r="W87" s="25"/>
      <c r="Z87" s="25"/>
      <c r="AC87" s="25"/>
      <c r="AF87" s="25"/>
      <c r="AI87" s="25"/>
    </row>
    <row r="88" spans="17:35" ht="12.75" customHeight="1" x14ac:dyDescent="0.2">
      <c r="Q88" s="25"/>
      <c r="T88" s="25"/>
      <c r="W88" s="25"/>
      <c r="Z88" s="25"/>
      <c r="AC88" s="25"/>
      <c r="AF88" s="25"/>
      <c r="AI88" s="25"/>
    </row>
    <row r="89" spans="17:35" ht="12.75" customHeight="1" x14ac:dyDescent="0.2">
      <c r="Q89" s="25"/>
      <c r="T89" s="25"/>
      <c r="W89" s="25"/>
      <c r="Z89" s="25"/>
      <c r="AC89" s="25"/>
      <c r="AF89" s="25"/>
      <c r="AI89" s="25"/>
    </row>
    <row r="90" spans="17:35" ht="12.75" customHeight="1" x14ac:dyDescent="0.2">
      <c r="Q90" s="25"/>
      <c r="T90" s="25"/>
      <c r="W90" s="25"/>
      <c r="Z90" s="25"/>
      <c r="AC90" s="25"/>
      <c r="AF90" s="25"/>
      <c r="AI90" s="25"/>
    </row>
    <row r="91" spans="17:35" ht="12.75" customHeight="1" x14ac:dyDescent="0.2">
      <c r="Q91" s="25"/>
      <c r="T91" s="25"/>
      <c r="W91" s="25"/>
      <c r="Z91" s="25"/>
      <c r="AC91" s="25"/>
      <c r="AF91" s="25"/>
      <c r="AI91" s="25"/>
    </row>
    <row r="92" spans="17:35" ht="12.75" customHeight="1" x14ac:dyDescent="0.2">
      <c r="Q92" s="25"/>
      <c r="T92" s="25"/>
      <c r="W92" s="25"/>
      <c r="Z92" s="25"/>
      <c r="AC92" s="25"/>
      <c r="AF92" s="25"/>
      <c r="AI92" s="25"/>
    </row>
    <row r="93" spans="17:35" ht="12.75" customHeight="1" x14ac:dyDescent="0.2">
      <c r="Q93" s="25"/>
      <c r="T93" s="25"/>
      <c r="W93" s="25"/>
      <c r="Z93" s="25"/>
      <c r="AC93" s="25"/>
      <c r="AF93" s="25"/>
      <c r="AI93" s="25"/>
    </row>
    <row r="94" spans="17:35" ht="12.75" customHeight="1" x14ac:dyDescent="0.2">
      <c r="Q94" s="25"/>
      <c r="T94" s="25"/>
      <c r="W94" s="25"/>
      <c r="Z94" s="25"/>
      <c r="AC94" s="25"/>
      <c r="AF94" s="25"/>
      <c r="AI94" s="25"/>
    </row>
    <row r="95" spans="17:35" ht="12.75" customHeight="1" x14ac:dyDescent="0.2">
      <c r="Q95" s="25"/>
      <c r="T95" s="25"/>
      <c r="W95" s="25"/>
      <c r="Z95" s="25"/>
      <c r="AC95" s="25"/>
      <c r="AF95" s="25"/>
      <c r="AI95" s="25"/>
    </row>
    <row r="96" spans="17:35" ht="12.75" customHeight="1" x14ac:dyDescent="0.2">
      <c r="Q96" s="25"/>
      <c r="T96" s="25"/>
      <c r="W96" s="25"/>
      <c r="Z96" s="25"/>
      <c r="AC96" s="25"/>
      <c r="AF96" s="25"/>
      <c r="AI96" s="25"/>
    </row>
    <row r="97" spans="17:35" ht="12.75" customHeight="1" x14ac:dyDescent="0.2">
      <c r="Q97" s="25"/>
      <c r="T97" s="25"/>
      <c r="W97" s="25"/>
      <c r="Z97" s="25"/>
      <c r="AC97" s="25"/>
      <c r="AF97" s="25"/>
      <c r="AI97" s="25"/>
    </row>
    <row r="98" spans="17:35" ht="12.75" customHeight="1" x14ac:dyDescent="0.2">
      <c r="Q98" s="25"/>
      <c r="T98" s="25"/>
      <c r="W98" s="25"/>
      <c r="Z98" s="25"/>
      <c r="AC98" s="25"/>
      <c r="AF98" s="25"/>
      <c r="AI98" s="25"/>
    </row>
    <row r="99" spans="17:35" ht="12.75" customHeight="1" x14ac:dyDescent="0.2">
      <c r="Q99" s="25"/>
      <c r="T99" s="25"/>
      <c r="W99" s="25"/>
      <c r="Z99" s="25"/>
      <c r="AC99" s="25"/>
      <c r="AF99" s="25"/>
      <c r="AI99" s="25"/>
    </row>
    <row r="100" spans="17:35" ht="12.75" customHeight="1" x14ac:dyDescent="0.2">
      <c r="Q100" s="25"/>
      <c r="T100" s="25"/>
      <c r="W100" s="25"/>
      <c r="Z100" s="25"/>
      <c r="AC100" s="25"/>
      <c r="AF100" s="25"/>
      <c r="AI100" s="25"/>
    </row>
    <row r="101" spans="17:35" ht="12.75" customHeight="1" x14ac:dyDescent="0.2">
      <c r="Q101" s="25"/>
      <c r="T101" s="25"/>
      <c r="W101" s="25"/>
      <c r="Z101" s="25"/>
      <c r="AC101" s="25"/>
      <c r="AF101" s="25"/>
      <c r="AI101" s="25"/>
    </row>
    <row r="102" spans="17:35" ht="12.75" customHeight="1" x14ac:dyDescent="0.2">
      <c r="Q102" s="25"/>
      <c r="T102" s="25"/>
      <c r="W102" s="25"/>
      <c r="Z102" s="25"/>
      <c r="AC102" s="25"/>
      <c r="AF102" s="25"/>
      <c r="AI102" s="25"/>
    </row>
    <row r="103" spans="17:35" ht="12.75" customHeight="1" x14ac:dyDescent="0.2">
      <c r="Q103" s="25"/>
      <c r="T103" s="25"/>
      <c r="W103" s="25"/>
      <c r="Z103" s="25"/>
      <c r="AC103" s="25"/>
      <c r="AF103" s="25"/>
      <c r="AI103" s="25"/>
    </row>
    <row r="104" spans="17:35" ht="12.75" customHeight="1" x14ac:dyDescent="0.2">
      <c r="Q104" s="25"/>
      <c r="T104" s="25"/>
      <c r="W104" s="25"/>
      <c r="Z104" s="25"/>
      <c r="AC104" s="25"/>
      <c r="AF104" s="25"/>
      <c r="AI104" s="25"/>
    </row>
    <row r="105" spans="17:35" ht="12.75" customHeight="1" x14ac:dyDescent="0.2">
      <c r="Q105" s="25"/>
      <c r="T105" s="25"/>
      <c r="W105" s="25"/>
      <c r="Z105" s="25"/>
      <c r="AC105" s="25"/>
      <c r="AF105" s="25"/>
      <c r="AI105" s="25"/>
    </row>
    <row r="106" spans="17:35" ht="12.75" customHeight="1" x14ac:dyDescent="0.2">
      <c r="Q106" s="25"/>
      <c r="T106" s="25"/>
      <c r="W106" s="25"/>
      <c r="Z106" s="25"/>
      <c r="AC106" s="25"/>
      <c r="AF106" s="25"/>
      <c r="AI106" s="25"/>
    </row>
    <row r="107" spans="17:35" ht="12.75" customHeight="1" x14ac:dyDescent="0.2">
      <c r="Q107" s="25"/>
      <c r="T107" s="25"/>
      <c r="W107" s="25"/>
      <c r="Z107" s="25"/>
      <c r="AC107" s="25"/>
      <c r="AF107" s="25"/>
      <c r="AI107" s="25"/>
    </row>
    <row r="108" spans="17:35" ht="12.75" customHeight="1" x14ac:dyDescent="0.2">
      <c r="Q108" s="25"/>
      <c r="T108" s="25"/>
      <c r="W108" s="25"/>
      <c r="Z108" s="25"/>
      <c r="AC108" s="25"/>
      <c r="AF108" s="25"/>
      <c r="AI108" s="25"/>
    </row>
    <row r="109" spans="17:35" ht="12.75" customHeight="1" x14ac:dyDescent="0.2">
      <c r="Q109" s="25"/>
      <c r="T109" s="25"/>
      <c r="W109" s="25"/>
      <c r="Z109" s="25"/>
      <c r="AC109" s="25"/>
      <c r="AF109" s="25"/>
      <c r="AI109" s="25"/>
    </row>
    <row r="110" spans="17:35" ht="12.75" customHeight="1" x14ac:dyDescent="0.2">
      <c r="Q110" s="25"/>
      <c r="T110" s="25"/>
      <c r="W110" s="25"/>
      <c r="Z110" s="25"/>
      <c r="AC110" s="25"/>
      <c r="AF110" s="25"/>
      <c r="AI110" s="25"/>
    </row>
    <row r="111" spans="17:35" ht="12.75" customHeight="1" x14ac:dyDescent="0.2">
      <c r="Q111" s="25"/>
      <c r="T111" s="25"/>
      <c r="W111" s="25"/>
      <c r="Z111" s="25"/>
      <c r="AC111" s="25"/>
      <c r="AF111" s="25"/>
      <c r="AI111" s="25"/>
    </row>
    <row r="112" spans="17:35" ht="12.75" customHeight="1" x14ac:dyDescent="0.2">
      <c r="Q112" s="25"/>
      <c r="T112" s="25"/>
      <c r="W112" s="25"/>
      <c r="Z112" s="25"/>
      <c r="AC112" s="25"/>
      <c r="AF112" s="25"/>
      <c r="AI112" s="25"/>
    </row>
    <row r="113" spans="17:35" ht="12.75" customHeight="1" x14ac:dyDescent="0.2">
      <c r="Q113" s="25"/>
      <c r="T113" s="25"/>
      <c r="W113" s="25"/>
      <c r="Z113" s="25"/>
      <c r="AC113" s="25"/>
      <c r="AF113" s="25"/>
      <c r="AI113" s="25"/>
    </row>
    <row r="114" spans="17:35" ht="12.75" customHeight="1" x14ac:dyDescent="0.2">
      <c r="Q114" s="25"/>
      <c r="T114" s="25"/>
      <c r="W114" s="25"/>
      <c r="Z114" s="25"/>
      <c r="AC114" s="25"/>
      <c r="AF114" s="25"/>
      <c r="AI114" s="25"/>
    </row>
    <row r="115" spans="17:35" ht="12.75" customHeight="1" x14ac:dyDescent="0.2">
      <c r="Q115" s="25"/>
      <c r="T115" s="25"/>
      <c r="W115" s="25"/>
      <c r="Z115" s="25"/>
      <c r="AC115" s="25"/>
      <c r="AF115" s="25"/>
      <c r="AI115" s="25"/>
    </row>
    <row r="116" spans="17:35" ht="12.75" customHeight="1" x14ac:dyDescent="0.2">
      <c r="Q116" s="25"/>
      <c r="T116" s="25"/>
      <c r="W116" s="25"/>
      <c r="Z116" s="25"/>
      <c r="AC116" s="25"/>
      <c r="AF116" s="25"/>
      <c r="AI116" s="25"/>
    </row>
    <row r="117" spans="17:35" ht="12.75" customHeight="1" x14ac:dyDescent="0.2">
      <c r="Q117" s="25"/>
      <c r="T117" s="25"/>
      <c r="W117" s="25"/>
      <c r="Z117" s="25"/>
      <c r="AC117" s="25"/>
      <c r="AF117" s="25"/>
      <c r="AI117" s="25"/>
    </row>
    <row r="118" spans="17:35" ht="12.75" customHeight="1" x14ac:dyDescent="0.2">
      <c r="Q118" s="25"/>
      <c r="T118" s="25"/>
      <c r="W118" s="25"/>
      <c r="Z118" s="25"/>
      <c r="AC118" s="25"/>
      <c r="AF118" s="25"/>
      <c r="AI118" s="25"/>
    </row>
    <row r="119" spans="17:35" ht="12.75" customHeight="1" x14ac:dyDescent="0.2">
      <c r="Q119" s="25"/>
      <c r="T119" s="25"/>
      <c r="W119" s="25"/>
      <c r="Z119" s="25"/>
      <c r="AC119" s="25"/>
      <c r="AF119" s="25"/>
      <c r="AI119" s="25"/>
    </row>
    <row r="120" spans="17:35" ht="12.75" customHeight="1" x14ac:dyDescent="0.2">
      <c r="Q120" s="25"/>
      <c r="T120" s="25"/>
      <c r="W120" s="25"/>
      <c r="Z120" s="25"/>
      <c r="AC120" s="25"/>
      <c r="AF120" s="25"/>
      <c r="AI120" s="25"/>
    </row>
    <row r="121" spans="17:35" ht="12.75" customHeight="1" x14ac:dyDescent="0.2">
      <c r="Q121" s="25"/>
      <c r="T121" s="25"/>
      <c r="W121" s="25"/>
      <c r="Z121" s="25"/>
      <c r="AC121" s="25"/>
      <c r="AF121" s="25"/>
      <c r="AI121" s="25"/>
    </row>
    <row r="122" spans="17:35" ht="12.75" customHeight="1" x14ac:dyDescent="0.2">
      <c r="Q122" s="25"/>
      <c r="T122" s="25"/>
      <c r="W122" s="25"/>
      <c r="Z122" s="25"/>
      <c r="AC122" s="25"/>
      <c r="AF122" s="25"/>
      <c r="AI122" s="25"/>
    </row>
    <row r="123" spans="17:35" ht="12.75" customHeight="1" x14ac:dyDescent="0.2">
      <c r="Q123" s="25"/>
      <c r="T123" s="25"/>
      <c r="W123" s="25"/>
      <c r="Z123" s="25"/>
      <c r="AC123" s="25"/>
      <c r="AF123" s="25"/>
      <c r="AI123" s="25"/>
    </row>
    <row r="124" spans="17:35" ht="12.75" customHeight="1" x14ac:dyDescent="0.2">
      <c r="Q124" s="25"/>
      <c r="T124" s="25"/>
      <c r="W124" s="25"/>
      <c r="Z124" s="25"/>
      <c r="AC124" s="25"/>
      <c r="AF124" s="25"/>
      <c r="AI124" s="25"/>
    </row>
    <row r="125" spans="17:35" ht="12.75" customHeight="1" x14ac:dyDescent="0.2">
      <c r="Q125" s="25"/>
      <c r="T125" s="25"/>
      <c r="W125" s="25"/>
      <c r="Z125" s="25"/>
      <c r="AC125" s="25"/>
      <c r="AF125" s="25"/>
      <c r="AI125" s="25"/>
    </row>
    <row r="126" spans="17:35" ht="12.75" customHeight="1" x14ac:dyDescent="0.2">
      <c r="Q126" s="25"/>
      <c r="T126" s="25"/>
      <c r="W126" s="25"/>
      <c r="Z126" s="25"/>
      <c r="AC126" s="25"/>
      <c r="AF126" s="25"/>
      <c r="AI126" s="25"/>
    </row>
    <row r="127" spans="17:35" ht="12.75" customHeight="1" x14ac:dyDescent="0.2">
      <c r="Q127" s="25"/>
      <c r="T127" s="25"/>
      <c r="W127" s="25"/>
      <c r="Z127" s="25"/>
      <c r="AC127" s="25"/>
      <c r="AF127" s="25"/>
      <c r="AI127" s="25"/>
    </row>
    <row r="128" spans="17:35" ht="12.75" customHeight="1" x14ac:dyDescent="0.2">
      <c r="Q128" s="25"/>
      <c r="T128" s="25"/>
      <c r="W128" s="25"/>
      <c r="Z128" s="25"/>
      <c r="AC128" s="25"/>
      <c r="AF128" s="25"/>
      <c r="AI128" s="25"/>
    </row>
    <row r="129" spans="17:35" ht="12.75" customHeight="1" x14ac:dyDescent="0.2">
      <c r="Q129" s="25"/>
      <c r="T129" s="25"/>
      <c r="W129" s="25"/>
      <c r="Z129" s="25"/>
      <c r="AC129" s="25"/>
      <c r="AF129" s="25"/>
      <c r="AI129" s="25"/>
    </row>
    <row r="130" spans="17:35" ht="12.75" customHeight="1" x14ac:dyDescent="0.2">
      <c r="Q130" s="25"/>
      <c r="T130" s="25"/>
      <c r="W130" s="25"/>
      <c r="Z130" s="25"/>
      <c r="AC130" s="25"/>
      <c r="AF130" s="25"/>
      <c r="AI130" s="25"/>
    </row>
    <row r="131" spans="17:35" ht="12.75" customHeight="1" x14ac:dyDescent="0.2">
      <c r="Q131" s="25"/>
      <c r="T131" s="25"/>
      <c r="W131" s="25"/>
      <c r="Z131" s="25"/>
      <c r="AC131" s="25"/>
      <c r="AF131" s="25"/>
      <c r="AI131" s="25"/>
    </row>
    <row r="132" spans="17:35" ht="12.75" customHeight="1" x14ac:dyDescent="0.2">
      <c r="Q132" s="25"/>
      <c r="T132" s="25"/>
      <c r="W132" s="25"/>
      <c r="Z132" s="25"/>
      <c r="AC132" s="25"/>
      <c r="AF132" s="25"/>
      <c r="AI132" s="25"/>
    </row>
    <row r="133" spans="17:35" ht="12.75" customHeight="1" x14ac:dyDescent="0.2">
      <c r="Q133" s="25"/>
      <c r="T133" s="25"/>
      <c r="W133" s="25"/>
      <c r="Z133" s="25"/>
      <c r="AC133" s="25"/>
      <c r="AF133" s="25"/>
      <c r="AI133" s="25"/>
    </row>
    <row r="134" spans="17:35" ht="12.75" customHeight="1" x14ac:dyDescent="0.2">
      <c r="Q134" s="25"/>
      <c r="T134" s="25"/>
      <c r="W134" s="25"/>
      <c r="Z134" s="25"/>
      <c r="AC134" s="25"/>
      <c r="AF134" s="25"/>
      <c r="AI134" s="25"/>
    </row>
    <row r="135" spans="17:35" ht="12.75" customHeight="1" x14ac:dyDescent="0.2">
      <c r="Q135" s="25"/>
      <c r="T135" s="25"/>
      <c r="W135" s="25"/>
      <c r="Z135" s="25"/>
      <c r="AC135" s="25"/>
      <c r="AF135" s="25"/>
      <c r="AI135" s="25"/>
    </row>
    <row r="136" spans="17:35" ht="12.75" customHeight="1" x14ac:dyDescent="0.2">
      <c r="Q136" s="25"/>
      <c r="T136" s="25"/>
      <c r="W136" s="25"/>
      <c r="Z136" s="25"/>
      <c r="AC136" s="25"/>
      <c r="AF136" s="25"/>
      <c r="AI136" s="25"/>
    </row>
    <row r="137" spans="17:35" ht="12.75" customHeight="1" x14ac:dyDescent="0.2">
      <c r="Q137" s="25"/>
      <c r="T137" s="25"/>
      <c r="W137" s="25"/>
      <c r="Z137" s="25"/>
      <c r="AC137" s="25"/>
      <c r="AF137" s="25"/>
      <c r="AI137" s="25"/>
    </row>
    <row r="138" spans="17:35" ht="12.75" customHeight="1" x14ac:dyDescent="0.2">
      <c r="Q138" s="25"/>
      <c r="T138" s="25"/>
      <c r="W138" s="25"/>
      <c r="Z138" s="25"/>
      <c r="AC138" s="25"/>
      <c r="AF138" s="25"/>
      <c r="AI138" s="25"/>
    </row>
    <row r="139" spans="17:35" ht="12.75" customHeight="1" x14ac:dyDescent="0.2">
      <c r="Q139" s="25"/>
      <c r="T139" s="25"/>
      <c r="W139" s="25"/>
      <c r="Z139" s="25"/>
      <c r="AC139" s="25"/>
      <c r="AF139" s="25"/>
      <c r="AI139" s="25"/>
    </row>
    <row r="140" spans="17:35" ht="12.75" customHeight="1" x14ac:dyDescent="0.2">
      <c r="Q140" s="25"/>
      <c r="T140" s="25"/>
      <c r="W140" s="25"/>
      <c r="Z140" s="25"/>
      <c r="AC140" s="25"/>
      <c r="AF140" s="25"/>
      <c r="AI140" s="25"/>
    </row>
    <row r="141" spans="17:35" ht="12.75" customHeight="1" x14ac:dyDescent="0.2">
      <c r="Q141" s="25"/>
      <c r="T141" s="25"/>
      <c r="W141" s="25"/>
      <c r="Z141" s="25"/>
      <c r="AC141" s="25"/>
      <c r="AF141" s="25"/>
      <c r="AI141" s="25"/>
    </row>
    <row r="142" spans="17:35" ht="12.75" customHeight="1" x14ac:dyDescent="0.2">
      <c r="Q142" s="25"/>
      <c r="T142" s="25"/>
      <c r="W142" s="25"/>
      <c r="Z142" s="25"/>
      <c r="AC142" s="25"/>
      <c r="AF142" s="25"/>
      <c r="AI142" s="25"/>
    </row>
    <row r="143" spans="17:35" ht="12.75" customHeight="1" x14ac:dyDescent="0.2">
      <c r="Q143" s="25"/>
      <c r="T143" s="25"/>
      <c r="W143" s="25"/>
      <c r="Z143" s="25"/>
      <c r="AC143" s="25"/>
      <c r="AF143" s="25"/>
      <c r="AI143" s="25"/>
    </row>
    <row r="144" spans="17:35" ht="12.75" customHeight="1" x14ac:dyDescent="0.2">
      <c r="Q144" s="25"/>
      <c r="T144" s="25"/>
      <c r="W144" s="25"/>
      <c r="Z144" s="25"/>
      <c r="AC144" s="25"/>
      <c r="AF144" s="25"/>
      <c r="AI144" s="25"/>
    </row>
    <row r="145" spans="17:35" ht="12.75" customHeight="1" x14ac:dyDescent="0.2">
      <c r="Q145" s="25"/>
      <c r="T145" s="25"/>
      <c r="W145" s="25"/>
      <c r="Z145" s="25"/>
      <c r="AC145" s="25"/>
      <c r="AF145" s="25"/>
      <c r="AI145" s="25"/>
    </row>
    <row r="146" spans="17:35" ht="12.75" customHeight="1" x14ac:dyDescent="0.2">
      <c r="Q146" s="25"/>
      <c r="T146" s="25"/>
      <c r="W146" s="25"/>
      <c r="Z146" s="25"/>
      <c r="AC146" s="25"/>
      <c r="AF146" s="25"/>
      <c r="AI146" s="25"/>
    </row>
    <row r="147" spans="17:35" ht="12.75" customHeight="1" x14ac:dyDescent="0.2">
      <c r="Q147" s="25"/>
      <c r="T147" s="25"/>
      <c r="W147" s="25"/>
      <c r="Z147" s="25"/>
      <c r="AC147" s="25"/>
      <c r="AF147" s="25"/>
      <c r="AI147" s="25"/>
    </row>
    <row r="148" spans="17:35" ht="12.75" customHeight="1" x14ac:dyDescent="0.2">
      <c r="Q148" s="25"/>
      <c r="T148" s="25"/>
      <c r="W148" s="25"/>
      <c r="Z148" s="25"/>
      <c r="AC148" s="25"/>
      <c r="AF148" s="25"/>
      <c r="AI148" s="25"/>
    </row>
    <row r="149" spans="17:35" ht="12.75" customHeight="1" x14ac:dyDescent="0.2">
      <c r="Q149" s="25"/>
      <c r="T149" s="25"/>
      <c r="W149" s="25"/>
      <c r="Z149" s="25"/>
      <c r="AC149" s="25"/>
      <c r="AF149" s="25"/>
      <c r="AI149" s="25"/>
    </row>
    <row r="150" spans="17:35" ht="12.75" customHeight="1" x14ac:dyDescent="0.2">
      <c r="Q150" s="25"/>
      <c r="T150" s="25"/>
      <c r="W150" s="25"/>
      <c r="Z150" s="25"/>
      <c r="AC150" s="25"/>
      <c r="AF150" s="25"/>
      <c r="AI150" s="25"/>
    </row>
    <row r="151" spans="17:35" ht="12.75" customHeight="1" x14ac:dyDescent="0.2">
      <c r="Q151" s="25"/>
      <c r="T151" s="25"/>
      <c r="W151" s="25"/>
      <c r="Z151" s="25"/>
      <c r="AC151" s="25"/>
      <c r="AF151" s="25"/>
      <c r="AI151" s="25"/>
    </row>
    <row r="152" spans="17:35" ht="12.75" customHeight="1" x14ac:dyDescent="0.2">
      <c r="Q152" s="25"/>
      <c r="T152" s="25"/>
      <c r="W152" s="25"/>
      <c r="Z152" s="25"/>
      <c r="AC152" s="25"/>
      <c r="AF152" s="25"/>
      <c r="AI152" s="25"/>
    </row>
    <row r="153" spans="17:35" ht="12.75" customHeight="1" x14ac:dyDescent="0.2">
      <c r="Q153" s="25"/>
      <c r="T153" s="25"/>
      <c r="W153" s="25"/>
      <c r="Z153" s="25"/>
      <c r="AC153" s="25"/>
      <c r="AF153" s="25"/>
      <c r="AI153" s="25"/>
    </row>
    <row r="154" spans="17:35" ht="12.75" customHeight="1" x14ac:dyDescent="0.2">
      <c r="Q154" s="25"/>
      <c r="T154" s="25"/>
      <c r="W154" s="25"/>
      <c r="Z154" s="25"/>
      <c r="AC154" s="25"/>
      <c r="AF154" s="25"/>
      <c r="AI154" s="25"/>
    </row>
    <row r="155" spans="17:35" ht="12.75" customHeight="1" x14ac:dyDescent="0.2">
      <c r="Q155" s="25"/>
      <c r="T155" s="25"/>
      <c r="W155" s="25"/>
      <c r="Z155" s="25"/>
      <c r="AC155" s="25"/>
      <c r="AF155" s="25"/>
      <c r="AI155" s="25"/>
    </row>
    <row r="156" spans="17:35" ht="12.75" customHeight="1" x14ac:dyDescent="0.2">
      <c r="Q156" s="25"/>
      <c r="T156" s="25"/>
      <c r="W156" s="25"/>
      <c r="Z156" s="25"/>
      <c r="AC156" s="25"/>
      <c r="AF156" s="25"/>
      <c r="AI156" s="25"/>
    </row>
    <row r="157" spans="17:35" ht="12.75" customHeight="1" x14ac:dyDescent="0.2">
      <c r="Q157" s="25"/>
      <c r="T157" s="25"/>
      <c r="W157" s="25"/>
      <c r="Z157" s="25"/>
      <c r="AC157" s="25"/>
      <c r="AF157" s="25"/>
      <c r="AI157" s="25"/>
    </row>
    <row r="158" spans="17:35" ht="12.75" customHeight="1" x14ac:dyDescent="0.2">
      <c r="Q158" s="25"/>
      <c r="T158" s="25"/>
      <c r="W158" s="25"/>
      <c r="Z158" s="25"/>
      <c r="AC158" s="25"/>
      <c r="AF158" s="25"/>
      <c r="AI158" s="25"/>
    </row>
    <row r="159" spans="17:35" ht="12.75" customHeight="1" x14ac:dyDescent="0.2">
      <c r="Q159" s="25"/>
      <c r="T159" s="25"/>
      <c r="W159" s="25"/>
      <c r="Z159" s="25"/>
      <c r="AC159" s="25"/>
      <c r="AF159" s="25"/>
      <c r="AI159" s="25"/>
    </row>
    <row r="160" spans="17:35" ht="12.75" customHeight="1" x14ac:dyDescent="0.2">
      <c r="Q160" s="25"/>
      <c r="T160" s="25"/>
      <c r="W160" s="25"/>
      <c r="Z160" s="25"/>
      <c r="AC160" s="25"/>
      <c r="AF160" s="25"/>
      <c r="AI160" s="25"/>
    </row>
    <row r="161" spans="17:35" ht="12.75" customHeight="1" x14ac:dyDescent="0.2">
      <c r="Q161" s="25"/>
      <c r="T161" s="25"/>
      <c r="W161" s="25"/>
      <c r="Z161" s="25"/>
      <c r="AC161" s="25"/>
      <c r="AF161" s="25"/>
      <c r="AI161" s="25"/>
    </row>
    <row r="162" spans="17:35" ht="12.75" customHeight="1" x14ac:dyDescent="0.2">
      <c r="Q162" s="25"/>
      <c r="T162" s="25"/>
      <c r="W162" s="25"/>
      <c r="Z162" s="25"/>
      <c r="AC162" s="25"/>
      <c r="AF162" s="25"/>
      <c r="AI162" s="25"/>
    </row>
    <row r="163" spans="17:35" ht="12.75" customHeight="1" x14ac:dyDescent="0.2">
      <c r="Q163" s="25"/>
      <c r="T163" s="25"/>
      <c r="W163" s="25"/>
      <c r="Z163" s="25"/>
      <c r="AC163" s="25"/>
      <c r="AF163" s="25"/>
      <c r="AI163" s="25"/>
    </row>
    <row r="164" spans="17:35" ht="12.75" customHeight="1" x14ac:dyDescent="0.2">
      <c r="Q164" s="25"/>
      <c r="T164" s="25"/>
      <c r="W164" s="25"/>
      <c r="Z164" s="25"/>
      <c r="AC164" s="25"/>
      <c r="AF164" s="25"/>
      <c r="AI164" s="25"/>
    </row>
    <row r="165" spans="17:35" ht="12.75" customHeight="1" x14ac:dyDescent="0.2">
      <c r="Q165" s="25"/>
      <c r="T165" s="25"/>
      <c r="W165" s="25"/>
      <c r="Z165" s="25"/>
      <c r="AC165" s="25"/>
      <c r="AF165" s="25"/>
      <c r="AI165" s="25"/>
    </row>
    <row r="166" spans="17:35" ht="12.75" customHeight="1" x14ac:dyDescent="0.2">
      <c r="Q166" s="25"/>
      <c r="T166" s="25"/>
      <c r="W166" s="25"/>
      <c r="Z166" s="25"/>
      <c r="AC166" s="25"/>
      <c r="AF166" s="25"/>
      <c r="AI166" s="25"/>
    </row>
    <row r="167" spans="17:35" ht="12.75" customHeight="1" x14ac:dyDescent="0.2">
      <c r="Q167" s="25"/>
      <c r="T167" s="25"/>
      <c r="W167" s="25"/>
      <c r="Z167" s="25"/>
      <c r="AC167" s="25"/>
      <c r="AF167" s="25"/>
      <c r="AI167" s="25"/>
    </row>
    <row r="168" spans="17:35" ht="12.75" customHeight="1" x14ac:dyDescent="0.2">
      <c r="Q168" s="25"/>
      <c r="T168" s="25"/>
      <c r="W168" s="25"/>
      <c r="Z168" s="25"/>
      <c r="AC168" s="25"/>
      <c r="AF168" s="25"/>
      <c r="AI168" s="25"/>
    </row>
    <row r="169" spans="17:35" ht="12.75" customHeight="1" x14ac:dyDescent="0.2">
      <c r="Q169" s="25"/>
      <c r="T169" s="25"/>
      <c r="W169" s="25"/>
      <c r="Z169" s="25"/>
      <c r="AC169" s="25"/>
      <c r="AF169" s="25"/>
      <c r="AI169" s="25"/>
    </row>
    <row r="170" spans="17:35" ht="12.75" customHeight="1" x14ac:dyDescent="0.2">
      <c r="Q170" s="25"/>
      <c r="T170" s="25"/>
      <c r="W170" s="25"/>
      <c r="Z170" s="25"/>
      <c r="AC170" s="25"/>
      <c r="AF170" s="25"/>
      <c r="AI170" s="25"/>
    </row>
    <row r="171" spans="17:35" ht="12.75" customHeight="1" x14ac:dyDescent="0.2">
      <c r="Q171" s="25"/>
      <c r="T171" s="25"/>
      <c r="W171" s="25"/>
      <c r="Z171" s="25"/>
      <c r="AC171" s="25"/>
      <c r="AF171" s="25"/>
      <c r="AI171" s="25"/>
    </row>
    <row r="172" spans="17:35" ht="12.75" customHeight="1" x14ac:dyDescent="0.2">
      <c r="Q172" s="25"/>
      <c r="T172" s="25"/>
      <c r="W172" s="25"/>
      <c r="Z172" s="25"/>
      <c r="AC172" s="25"/>
      <c r="AF172" s="25"/>
      <c r="AI172" s="25"/>
    </row>
    <row r="173" spans="17:35" ht="12.75" customHeight="1" x14ac:dyDescent="0.2">
      <c r="Q173" s="25"/>
      <c r="T173" s="25"/>
      <c r="W173" s="25"/>
      <c r="Z173" s="25"/>
      <c r="AC173" s="25"/>
      <c r="AF173" s="25"/>
      <c r="AI173" s="25"/>
    </row>
    <row r="174" spans="17:35" ht="12.75" customHeight="1" x14ac:dyDescent="0.2">
      <c r="Q174" s="25"/>
      <c r="T174" s="25"/>
      <c r="W174" s="25"/>
      <c r="Z174" s="25"/>
      <c r="AC174" s="25"/>
      <c r="AF174" s="25"/>
      <c r="AI174" s="25"/>
    </row>
    <row r="175" spans="17:35" ht="12.75" customHeight="1" x14ac:dyDescent="0.2">
      <c r="Q175" s="25"/>
      <c r="T175" s="25"/>
      <c r="W175" s="25"/>
      <c r="Z175" s="25"/>
      <c r="AC175" s="25"/>
      <c r="AF175" s="25"/>
      <c r="AI175" s="25"/>
    </row>
    <row r="176" spans="17:35" ht="12.75" customHeight="1" x14ac:dyDescent="0.2">
      <c r="Q176" s="25"/>
      <c r="T176" s="25"/>
      <c r="W176" s="25"/>
      <c r="Z176" s="25"/>
      <c r="AC176" s="25"/>
      <c r="AF176" s="25"/>
      <c r="AI176" s="25"/>
    </row>
    <row r="177" spans="17:35" ht="12.75" customHeight="1" x14ac:dyDescent="0.2">
      <c r="Q177" s="25"/>
      <c r="T177" s="25"/>
      <c r="W177" s="25"/>
      <c r="Z177" s="25"/>
      <c r="AC177" s="25"/>
      <c r="AF177" s="25"/>
      <c r="AI177" s="25"/>
    </row>
    <row r="178" spans="17:35" ht="12.75" customHeight="1" x14ac:dyDescent="0.2">
      <c r="Q178" s="25"/>
      <c r="T178" s="25"/>
      <c r="W178" s="25"/>
      <c r="Z178" s="25"/>
      <c r="AC178" s="25"/>
      <c r="AF178" s="25"/>
      <c r="AI178" s="25"/>
    </row>
    <row r="179" spans="17:35" ht="12.75" customHeight="1" x14ac:dyDescent="0.2">
      <c r="Q179" s="25"/>
      <c r="T179" s="25"/>
      <c r="W179" s="25"/>
      <c r="Z179" s="25"/>
      <c r="AC179" s="25"/>
      <c r="AF179" s="25"/>
      <c r="AI179" s="25"/>
    </row>
    <row r="180" spans="17:35" ht="12.75" customHeight="1" x14ac:dyDescent="0.2">
      <c r="Q180" s="25"/>
      <c r="T180" s="25"/>
      <c r="W180" s="25"/>
      <c r="Z180" s="25"/>
      <c r="AC180" s="25"/>
      <c r="AF180" s="25"/>
      <c r="AI180" s="25"/>
    </row>
    <row r="181" spans="17:35" ht="12.75" customHeight="1" x14ac:dyDescent="0.2">
      <c r="Q181" s="25"/>
      <c r="T181" s="25"/>
      <c r="W181" s="25"/>
      <c r="Z181" s="25"/>
      <c r="AC181" s="25"/>
      <c r="AF181" s="25"/>
      <c r="AI181" s="25"/>
    </row>
    <row r="182" spans="17:35" ht="12.75" customHeight="1" x14ac:dyDescent="0.2">
      <c r="Q182" s="25"/>
      <c r="T182" s="25"/>
      <c r="W182" s="25"/>
      <c r="Z182" s="25"/>
      <c r="AC182" s="25"/>
      <c r="AF182" s="25"/>
      <c r="AI182" s="25"/>
    </row>
    <row r="183" spans="17:35" ht="12.75" customHeight="1" x14ac:dyDescent="0.2">
      <c r="Q183" s="25"/>
      <c r="T183" s="25"/>
      <c r="W183" s="25"/>
      <c r="Z183" s="25"/>
      <c r="AC183" s="25"/>
      <c r="AF183" s="25"/>
      <c r="AI183" s="25"/>
    </row>
    <row r="184" spans="17:35" ht="12.75" customHeight="1" x14ac:dyDescent="0.2">
      <c r="Q184" s="25"/>
      <c r="T184" s="25"/>
      <c r="W184" s="25"/>
      <c r="Z184" s="25"/>
      <c r="AC184" s="25"/>
      <c r="AF184" s="25"/>
      <c r="AI184" s="25"/>
    </row>
    <row r="185" spans="17:35" ht="12.75" customHeight="1" x14ac:dyDescent="0.2">
      <c r="Q185" s="25"/>
      <c r="T185" s="25"/>
      <c r="W185" s="25"/>
      <c r="Z185" s="25"/>
      <c r="AC185" s="25"/>
      <c r="AF185" s="25"/>
      <c r="AI185" s="25"/>
    </row>
    <row r="186" spans="17:35" ht="12.75" customHeight="1" x14ac:dyDescent="0.2">
      <c r="Q186" s="25"/>
      <c r="T186" s="25"/>
      <c r="W186" s="25"/>
      <c r="Z186" s="25"/>
      <c r="AC186" s="25"/>
      <c r="AF186" s="25"/>
      <c r="AI186" s="25"/>
    </row>
    <row r="187" spans="17:35" ht="12.75" customHeight="1" x14ac:dyDescent="0.2">
      <c r="Q187" s="25"/>
      <c r="T187" s="25"/>
      <c r="W187" s="25"/>
      <c r="Z187" s="25"/>
      <c r="AC187" s="25"/>
      <c r="AF187" s="25"/>
      <c r="AI187" s="25"/>
    </row>
    <row r="188" spans="17:35" ht="12.75" customHeight="1" x14ac:dyDescent="0.2">
      <c r="Q188" s="25"/>
      <c r="T188" s="25"/>
      <c r="W188" s="25"/>
      <c r="Z188" s="25"/>
      <c r="AC188" s="25"/>
      <c r="AF188" s="25"/>
      <c r="AI188" s="25"/>
    </row>
    <row r="189" spans="17:35" ht="12.75" customHeight="1" x14ac:dyDescent="0.2">
      <c r="Q189" s="25"/>
      <c r="T189" s="25"/>
      <c r="W189" s="25"/>
      <c r="Z189" s="25"/>
      <c r="AC189" s="25"/>
      <c r="AF189" s="25"/>
      <c r="AI189" s="25"/>
    </row>
    <row r="190" spans="17:35" ht="12.75" customHeight="1" x14ac:dyDescent="0.2">
      <c r="Q190" s="25"/>
      <c r="T190" s="25"/>
      <c r="W190" s="25"/>
      <c r="Z190" s="25"/>
      <c r="AC190" s="25"/>
      <c r="AF190" s="25"/>
      <c r="AI190" s="25"/>
    </row>
    <row r="191" spans="17:35" ht="12.75" customHeight="1" x14ac:dyDescent="0.2">
      <c r="Q191" s="25"/>
      <c r="T191" s="25"/>
      <c r="W191" s="25"/>
      <c r="Z191" s="25"/>
      <c r="AC191" s="25"/>
      <c r="AF191" s="25"/>
      <c r="AI191" s="25"/>
    </row>
    <row r="192" spans="17:35" ht="12.75" customHeight="1" x14ac:dyDescent="0.2">
      <c r="Q192" s="25"/>
      <c r="T192" s="25"/>
      <c r="W192" s="25"/>
      <c r="Z192" s="25"/>
      <c r="AC192" s="25"/>
      <c r="AF192" s="25"/>
      <c r="AI192" s="25"/>
    </row>
    <row r="193" spans="17:35" ht="12.75" customHeight="1" x14ac:dyDescent="0.2">
      <c r="Q193" s="25"/>
      <c r="T193" s="25"/>
      <c r="W193" s="25"/>
      <c r="Z193" s="25"/>
      <c r="AC193" s="25"/>
      <c r="AF193" s="25"/>
      <c r="AI193" s="25"/>
    </row>
    <row r="194" spans="17:35" ht="12.75" customHeight="1" x14ac:dyDescent="0.2">
      <c r="Q194" s="25"/>
      <c r="T194" s="25"/>
      <c r="W194" s="25"/>
      <c r="Z194" s="25"/>
      <c r="AC194" s="25"/>
      <c r="AF194" s="25"/>
      <c r="AI194" s="25"/>
    </row>
    <row r="195" spans="17:35" ht="12.75" customHeight="1" x14ac:dyDescent="0.2">
      <c r="Q195" s="25"/>
      <c r="T195" s="25"/>
      <c r="W195" s="25"/>
      <c r="Z195" s="25"/>
      <c r="AC195" s="25"/>
      <c r="AF195" s="25"/>
      <c r="AI195" s="25"/>
    </row>
    <row r="196" spans="17:35" ht="12.75" customHeight="1" x14ac:dyDescent="0.2">
      <c r="Q196" s="25"/>
      <c r="T196" s="25"/>
      <c r="W196" s="25"/>
      <c r="Z196" s="25"/>
      <c r="AC196" s="25"/>
      <c r="AF196" s="25"/>
      <c r="AI196" s="25"/>
    </row>
    <row r="197" spans="17:35" ht="12.75" customHeight="1" x14ac:dyDescent="0.2">
      <c r="Q197" s="25"/>
      <c r="T197" s="25"/>
      <c r="W197" s="25"/>
      <c r="Z197" s="25"/>
      <c r="AC197" s="25"/>
      <c r="AF197" s="25"/>
      <c r="AI197" s="25"/>
    </row>
    <row r="198" spans="17:35" ht="12.75" customHeight="1" x14ac:dyDescent="0.2">
      <c r="Q198" s="25"/>
      <c r="T198" s="25"/>
      <c r="W198" s="25"/>
      <c r="Z198" s="25"/>
      <c r="AC198" s="25"/>
      <c r="AF198" s="25"/>
      <c r="AI198" s="25"/>
    </row>
    <row r="199" spans="17:35" ht="12.75" customHeight="1" x14ac:dyDescent="0.2">
      <c r="Q199" s="25"/>
      <c r="T199" s="25"/>
      <c r="W199" s="25"/>
      <c r="Z199" s="25"/>
      <c r="AC199" s="25"/>
      <c r="AF199" s="25"/>
      <c r="AI199" s="25"/>
    </row>
    <row r="200" spans="17:35" ht="12.75" customHeight="1" x14ac:dyDescent="0.2">
      <c r="Q200" s="25"/>
      <c r="T200" s="25"/>
      <c r="W200" s="25"/>
      <c r="Z200" s="25"/>
      <c r="AC200" s="25"/>
      <c r="AF200" s="25"/>
      <c r="AI200" s="25"/>
    </row>
    <row r="201" spans="17:35" ht="12.75" customHeight="1" x14ac:dyDescent="0.2">
      <c r="Q201" s="25"/>
      <c r="T201" s="25"/>
      <c r="W201" s="25"/>
      <c r="Z201" s="25"/>
      <c r="AC201" s="25"/>
      <c r="AF201" s="25"/>
      <c r="AI201" s="25"/>
    </row>
    <row r="202" spans="17:35" ht="12.75" customHeight="1" x14ac:dyDescent="0.2">
      <c r="Q202" s="25"/>
      <c r="T202" s="25"/>
      <c r="W202" s="25"/>
      <c r="Z202" s="25"/>
      <c r="AC202" s="25"/>
      <c r="AF202" s="25"/>
      <c r="AI202" s="25"/>
    </row>
    <row r="203" spans="17:35" ht="12.75" customHeight="1" x14ac:dyDescent="0.2">
      <c r="Q203" s="25"/>
      <c r="T203" s="25"/>
      <c r="W203" s="25"/>
      <c r="Z203" s="25"/>
      <c r="AC203" s="25"/>
      <c r="AF203" s="25"/>
      <c r="AI203" s="25"/>
    </row>
    <row r="204" spans="17:35" ht="12.75" customHeight="1" x14ac:dyDescent="0.2">
      <c r="Q204" s="25"/>
      <c r="T204" s="25"/>
      <c r="W204" s="25"/>
      <c r="Z204" s="25"/>
      <c r="AC204" s="25"/>
      <c r="AF204" s="25"/>
      <c r="AI204" s="25"/>
    </row>
    <row r="205" spans="17:35" ht="12.75" customHeight="1" x14ac:dyDescent="0.2">
      <c r="Q205" s="25"/>
      <c r="T205" s="25"/>
      <c r="W205" s="25"/>
      <c r="Z205" s="25"/>
      <c r="AC205" s="25"/>
      <c r="AF205" s="25"/>
      <c r="AI205" s="25"/>
    </row>
    <row r="206" spans="17:35" ht="12.75" customHeight="1" x14ac:dyDescent="0.2">
      <c r="Q206" s="25"/>
      <c r="T206" s="25"/>
      <c r="W206" s="25"/>
      <c r="Z206" s="25"/>
      <c r="AC206" s="25"/>
      <c r="AF206" s="25"/>
      <c r="AI206" s="25"/>
    </row>
    <row r="207" spans="17:35" ht="12.75" customHeight="1" x14ac:dyDescent="0.2">
      <c r="Q207" s="25"/>
      <c r="T207" s="25"/>
      <c r="W207" s="25"/>
      <c r="Z207" s="25"/>
      <c r="AC207" s="25"/>
      <c r="AF207" s="25"/>
      <c r="AI207" s="25"/>
    </row>
    <row r="208" spans="17:35" ht="12.75" customHeight="1" x14ac:dyDescent="0.2">
      <c r="Q208" s="25"/>
      <c r="T208" s="25"/>
      <c r="W208" s="25"/>
      <c r="Z208" s="25"/>
      <c r="AC208" s="25"/>
      <c r="AF208" s="25"/>
      <c r="AI208" s="25"/>
    </row>
    <row r="209" spans="17:35" ht="12.75" customHeight="1" x14ac:dyDescent="0.2">
      <c r="Q209" s="25"/>
      <c r="T209" s="25"/>
      <c r="W209" s="25"/>
      <c r="Z209" s="25"/>
      <c r="AC209" s="25"/>
      <c r="AF209" s="25"/>
      <c r="AI209" s="25"/>
    </row>
    <row r="210" spans="17:35" ht="12.75" customHeight="1" x14ac:dyDescent="0.2">
      <c r="Q210" s="25"/>
      <c r="T210" s="25"/>
      <c r="W210" s="25"/>
      <c r="Z210" s="25"/>
      <c r="AC210" s="25"/>
      <c r="AF210" s="25"/>
      <c r="AI210" s="25"/>
    </row>
    <row r="211" spans="17:35" ht="12.75" customHeight="1" x14ac:dyDescent="0.2">
      <c r="Q211" s="25"/>
      <c r="T211" s="25"/>
      <c r="W211" s="25"/>
      <c r="Z211" s="25"/>
      <c r="AC211" s="25"/>
      <c r="AF211" s="25"/>
      <c r="AI211" s="25"/>
    </row>
    <row r="212" spans="17:35" ht="12.75" customHeight="1" x14ac:dyDescent="0.2">
      <c r="Q212" s="25"/>
      <c r="T212" s="25"/>
      <c r="W212" s="25"/>
      <c r="Z212" s="25"/>
      <c r="AC212" s="25"/>
      <c r="AF212" s="25"/>
      <c r="AI212" s="25"/>
    </row>
    <row r="213" spans="17:35" ht="12.75" customHeight="1" x14ac:dyDescent="0.2">
      <c r="Q213" s="25"/>
      <c r="T213" s="25"/>
      <c r="W213" s="25"/>
      <c r="Z213" s="25"/>
      <c r="AC213" s="25"/>
      <c r="AF213" s="25"/>
      <c r="AI213" s="25"/>
    </row>
    <row r="214" spans="17:35" ht="12.75" customHeight="1" x14ac:dyDescent="0.2">
      <c r="Q214" s="25"/>
      <c r="T214" s="25"/>
      <c r="W214" s="25"/>
      <c r="Z214" s="25"/>
      <c r="AC214" s="25"/>
      <c r="AF214" s="25"/>
      <c r="AI214" s="25"/>
    </row>
    <row r="215" spans="17:35" ht="12.75" customHeight="1" x14ac:dyDescent="0.2">
      <c r="Q215" s="25"/>
      <c r="T215" s="25"/>
      <c r="W215" s="25"/>
      <c r="Z215" s="25"/>
      <c r="AC215" s="25"/>
      <c r="AF215" s="25"/>
      <c r="AI215" s="25"/>
    </row>
    <row r="216" spans="17:35" ht="12.75" customHeight="1" x14ac:dyDescent="0.2">
      <c r="Q216" s="25"/>
      <c r="T216" s="25"/>
      <c r="W216" s="25"/>
      <c r="Z216" s="25"/>
      <c r="AC216" s="25"/>
      <c r="AF216" s="25"/>
      <c r="AI216" s="25"/>
    </row>
    <row r="217" spans="17:35" ht="12.75" customHeight="1" x14ac:dyDescent="0.2">
      <c r="Q217" s="25"/>
      <c r="T217" s="25"/>
      <c r="W217" s="25"/>
      <c r="Z217" s="25"/>
      <c r="AC217" s="25"/>
      <c r="AF217" s="25"/>
      <c r="AI217" s="25"/>
    </row>
    <row r="218" spans="17:35" ht="12.75" customHeight="1" x14ac:dyDescent="0.2">
      <c r="Q218" s="25"/>
      <c r="T218" s="25"/>
      <c r="W218" s="25"/>
      <c r="Z218" s="25"/>
      <c r="AC218" s="25"/>
      <c r="AF218" s="25"/>
      <c r="AI218" s="25"/>
    </row>
    <row r="219" spans="17:35" ht="12.75" customHeight="1" x14ac:dyDescent="0.2">
      <c r="Q219" s="25"/>
      <c r="T219" s="25"/>
      <c r="W219" s="25"/>
      <c r="Z219" s="25"/>
      <c r="AC219" s="25"/>
      <c r="AF219" s="25"/>
      <c r="AI219" s="25"/>
    </row>
    <row r="220" spans="17:35" ht="12.75" customHeight="1" x14ac:dyDescent="0.2">
      <c r="Q220" s="25"/>
      <c r="T220" s="25"/>
      <c r="W220" s="25"/>
      <c r="Z220" s="25"/>
      <c r="AC220" s="25"/>
      <c r="AF220" s="25"/>
      <c r="AI220" s="25"/>
    </row>
    <row r="221" spans="17:35" ht="12.75" customHeight="1" x14ac:dyDescent="0.2">
      <c r="Q221" s="25"/>
      <c r="T221" s="25"/>
      <c r="W221" s="25"/>
      <c r="Z221" s="25"/>
      <c r="AC221" s="25"/>
      <c r="AF221" s="25"/>
      <c r="AI221" s="25"/>
    </row>
    <row r="222" spans="17:35" ht="12.75" customHeight="1" x14ac:dyDescent="0.2">
      <c r="Q222" s="25"/>
      <c r="T222" s="25"/>
      <c r="W222" s="25"/>
      <c r="Z222" s="25"/>
      <c r="AC222" s="25"/>
      <c r="AF222" s="25"/>
      <c r="AI222" s="25"/>
    </row>
    <row r="223" spans="17:35" ht="12.75" customHeight="1" x14ac:dyDescent="0.2">
      <c r="Q223" s="25"/>
      <c r="T223" s="25"/>
      <c r="W223" s="25"/>
      <c r="Z223" s="25"/>
      <c r="AC223" s="25"/>
      <c r="AF223" s="25"/>
      <c r="AI223" s="25"/>
    </row>
    <row r="224" spans="17:35" ht="12.75" customHeight="1" x14ac:dyDescent="0.2">
      <c r="Q224" s="25"/>
      <c r="T224" s="25"/>
      <c r="W224" s="25"/>
      <c r="Z224" s="25"/>
      <c r="AC224" s="25"/>
      <c r="AF224" s="25"/>
      <c r="AI224" s="25"/>
    </row>
    <row r="225" spans="17:35" ht="12.75" customHeight="1" x14ac:dyDescent="0.2">
      <c r="Q225" s="25"/>
      <c r="T225" s="25"/>
      <c r="W225" s="25"/>
      <c r="Z225" s="25"/>
      <c r="AC225" s="25"/>
      <c r="AF225" s="25"/>
      <c r="AI225" s="25"/>
    </row>
    <row r="226" spans="17:35" ht="12.75" customHeight="1" x14ac:dyDescent="0.2">
      <c r="Q226" s="25"/>
      <c r="T226" s="25"/>
      <c r="W226" s="25"/>
      <c r="Z226" s="25"/>
      <c r="AC226" s="25"/>
      <c r="AF226" s="25"/>
      <c r="AI226" s="25"/>
    </row>
    <row r="227" spans="17:35" ht="12.75" customHeight="1" x14ac:dyDescent="0.2">
      <c r="Q227" s="25"/>
      <c r="T227" s="25"/>
      <c r="W227" s="25"/>
      <c r="Z227" s="25"/>
      <c r="AC227" s="25"/>
      <c r="AF227" s="25"/>
      <c r="AI227" s="25"/>
    </row>
    <row r="228" spans="17:35" ht="12.75" customHeight="1" x14ac:dyDescent="0.2">
      <c r="Q228" s="25"/>
      <c r="T228" s="25"/>
      <c r="W228" s="25"/>
      <c r="Z228" s="25"/>
      <c r="AC228" s="25"/>
      <c r="AF228" s="25"/>
      <c r="AI228" s="25"/>
    </row>
    <row r="229" spans="17:35" ht="12.75" customHeight="1" x14ac:dyDescent="0.2">
      <c r="Q229" s="25"/>
      <c r="T229" s="25"/>
      <c r="W229" s="25"/>
      <c r="Z229" s="25"/>
      <c r="AC229" s="25"/>
      <c r="AF229" s="25"/>
      <c r="AI229" s="25"/>
    </row>
    <row r="230" spans="17:35" ht="12.75" customHeight="1" x14ac:dyDescent="0.2">
      <c r="Q230" s="25"/>
      <c r="T230" s="25"/>
      <c r="W230" s="25"/>
      <c r="Z230" s="25"/>
      <c r="AC230" s="25"/>
      <c r="AF230" s="25"/>
      <c r="AI230" s="25"/>
    </row>
    <row r="231" spans="17:35" ht="12.75" customHeight="1" x14ac:dyDescent="0.2">
      <c r="Q231" s="25"/>
      <c r="T231" s="25"/>
      <c r="W231" s="25"/>
      <c r="Z231" s="25"/>
      <c r="AC231" s="25"/>
      <c r="AF231" s="25"/>
      <c r="AI231" s="25"/>
    </row>
    <row r="232" spans="17:35" ht="12.75" customHeight="1" x14ac:dyDescent="0.2">
      <c r="Q232" s="25"/>
      <c r="T232" s="25"/>
      <c r="W232" s="25"/>
      <c r="Z232" s="25"/>
      <c r="AC232" s="25"/>
      <c r="AF232" s="25"/>
      <c r="AI232" s="25"/>
    </row>
    <row r="233" spans="17:35" ht="12.75" customHeight="1" x14ac:dyDescent="0.2">
      <c r="Q233" s="25"/>
      <c r="T233" s="25"/>
      <c r="W233" s="25"/>
      <c r="Z233" s="25"/>
      <c r="AC233" s="25"/>
      <c r="AF233" s="25"/>
      <c r="AI233" s="25"/>
    </row>
    <row r="234" spans="17:35" ht="12.75" customHeight="1" x14ac:dyDescent="0.2">
      <c r="Q234" s="25"/>
      <c r="T234" s="25"/>
      <c r="W234" s="25"/>
      <c r="Z234" s="25"/>
      <c r="AC234" s="25"/>
      <c r="AF234" s="25"/>
      <c r="AI234" s="25"/>
    </row>
    <row r="235" spans="17:35" ht="12.75" customHeight="1" x14ac:dyDescent="0.2">
      <c r="Q235" s="25"/>
      <c r="T235" s="25"/>
      <c r="W235" s="25"/>
      <c r="Z235" s="25"/>
      <c r="AC235" s="25"/>
      <c r="AF235" s="25"/>
      <c r="AI235" s="25"/>
    </row>
    <row r="236" spans="17:35" ht="12.75" customHeight="1" x14ac:dyDescent="0.2">
      <c r="Q236" s="25"/>
      <c r="T236" s="25"/>
      <c r="W236" s="25"/>
      <c r="Z236" s="25"/>
      <c r="AC236" s="25"/>
      <c r="AF236" s="25"/>
      <c r="AI236" s="25"/>
    </row>
    <row r="237" spans="17:35" ht="12.75" customHeight="1" x14ac:dyDescent="0.2">
      <c r="Q237" s="25"/>
      <c r="T237" s="25"/>
      <c r="W237" s="25"/>
      <c r="Z237" s="25"/>
      <c r="AC237" s="25"/>
      <c r="AF237" s="25"/>
      <c r="AI237" s="25"/>
    </row>
    <row r="238" spans="17:35" ht="12.75" customHeight="1" x14ac:dyDescent="0.2">
      <c r="Q238" s="25"/>
      <c r="T238" s="25"/>
      <c r="W238" s="25"/>
      <c r="Z238" s="25"/>
      <c r="AC238" s="25"/>
      <c r="AF238" s="25"/>
      <c r="AI238" s="25"/>
    </row>
    <row r="239" spans="17:35" ht="12.75" customHeight="1" x14ac:dyDescent="0.2">
      <c r="Q239" s="25"/>
      <c r="T239" s="25"/>
      <c r="W239" s="25"/>
      <c r="Z239" s="25"/>
      <c r="AC239" s="25"/>
      <c r="AF239" s="25"/>
      <c r="AI239" s="25"/>
    </row>
    <row r="240" spans="17:35" ht="12.75" customHeight="1" x14ac:dyDescent="0.2">
      <c r="Q240" s="25"/>
      <c r="T240" s="25"/>
      <c r="W240" s="25"/>
      <c r="Z240" s="25"/>
      <c r="AC240" s="25"/>
      <c r="AF240" s="25"/>
      <c r="AI240" s="25"/>
    </row>
    <row r="241" spans="17:35" ht="12.75" customHeight="1" x14ac:dyDescent="0.2">
      <c r="Q241" s="25"/>
      <c r="T241" s="25"/>
      <c r="W241" s="25"/>
      <c r="Z241" s="25"/>
      <c r="AC241" s="25"/>
      <c r="AF241" s="25"/>
      <c r="AI241" s="25"/>
    </row>
    <row r="242" spans="17:35" ht="12.75" customHeight="1" x14ac:dyDescent="0.2">
      <c r="Q242" s="25"/>
      <c r="T242" s="25"/>
      <c r="W242" s="25"/>
      <c r="Z242" s="25"/>
      <c r="AC242" s="25"/>
      <c r="AF242" s="25"/>
      <c r="AI242" s="25"/>
    </row>
    <row r="243" spans="17:35" ht="12.75" customHeight="1" x14ac:dyDescent="0.2">
      <c r="Q243" s="25"/>
      <c r="T243" s="25"/>
      <c r="W243" s="25"/>
      <c r="Z243" s="25"/>
      <c r="AC243" s="25"/>
      <c r="AF243" s="25"/>
      <c r="AI243" s="25"/>
    </row>
    <row r="244" spans="17:35" ht="12.75" customHeight="1" x14ac:dyDescent="0.2">
      <c r="Q244" s="25"/>
      <c r="T244" s="25"/>
      <c r="W244" s="25"/>
      <c r="Z244" s="25"/>
      <c r="AC244" s="25"/>
      <c r="AF244" s="25"/>
      <c r="AI244" s="25"/>
    </row>
    <row r="245" spans="17:35" ht="12.75" customHeight="1" x14ac:dyDescent="0.2">
      <c r="Q245" s="25"/>
      <c r="T245" s="25"/>
      <c r="W245" s="25"/>
      <c r="Z245" s="25"/>
      <c r="AC245" s="25"/>
      <c r="AF245" s="25"/>
      <c r="AI245" s="25"/>
    </row>
    <row r="246" spans="17:35" ht="12.75" customHeight="1" x14ac:dyDescent="0.2">
      <c r="Q246" s="25"/>
      <c r="T246" s="25"/>
      <c r="W246" s="25"/>
      <c r="Z246" s="25"/>
      <c r="AC246" s="25"/>
      <c r="AF246" s="25"/>
      <c r="AI246" s="25"/>
    </row>
    <row r="247" spans="17:35" ht="12.75" customHeight="1" x14ac:dyDescent="0.2">
      <c r="Q247" s="25"/>
      <c r="T247" s="25"/>
      <c r="W247" s="25"/>
      <c r="Z247" s="25"/>
      <c r="AC247" s="25"/>
      <c r="AF247" s="25"/>
      <c r="AI247" s="25"/>
    </row>
    <row r="248" spans="17:35" ht="12.75" customHeight="1" x14ac:dyDescent="0.2">
      <c r="Q248" s="25"/>
      <c r="T248" s="25"/>
      <c r="W248" s="25"/>
      <c r="Z248" s="25"/>
      <c r="AC248" s="25"/>
      <c r="AF248" s="25"/>
      <c r="AI248" s="25"/>
    </row>
    <row r="249" spans="17:35" ht="12.75" customHeight="1" x14ac:dyDescent="0.2">
      <c r="Q249" s="25"/>
      <c r="T249" s="25"/>
      <c r="W249" s="25"/>
      <c r="Z249" s="25"/>
      <c r="AC249" s="25"/>
      <c r="AF249" s="25"/>
      <c r="AI249" s="25"/>
    </row>
    <row r="250" spans="17:35" ht="12.75" customHeight="1" x14ac:dyDescent="0.2">
      <c r="Q250" s="25"/>
      <c r="T250" s="25"/>
      <c r="W250" s="25"/>
      <c r="Z250" s="25"/>
      <c r="AC250" s="25"/>
      <c r="AF250" s="25"/>
      <c r="AI250" s="25"/>
    </row>
    <row r="251" spans="17:35" ht="12.75" customHeight="1" x14ac:dyDescent="0.2">
      <c r="Q251" s="25"/>
      <c r="T251" s="25"/>
      <c r="W251" s="25"/>
      <c r="Z251" s="25"/>
      <c r="AC251" s="25"/>
      <c r="AF251" s="25"/>
      <c r="AI251" s="25"/>
    </row>
    <row r="252" spans="17:35" ht="12.75" customHeight="1" x14ac:dyDescent="0.2">
      <c r="Q252" s="25"/>
      <c r="T252" s="25"/>
      <c r="W252" s="25"/>
      <c r="Z252" s="25"/>
      <c r="AC252" s="25"/>
      <c r="AF252" s="25"/>
      <c r="AI252" s="25"/>
    </row>
    <row r="253" spans="17:35" ht="12.75" customHeight="1" x14ac:dyDescent="0.2">
      <c r="Q253" s="25"/>
      <c r="T253" s="25"/>
      <c r="W253" s="25"/>
      <c r="Z253" s="25"/>
      <c r="AC253" s="25"/>
      <c r="AF253" s="25"/>
      <c r="AI253" s="25"/>
    </row>
    <row r="254" spans="17:35" ht="12.75" customHeight="1" x14ac:dyDescent="0.2">
      <c r="Q254" s="25"/>
      <c r="T254" s="25"/>
      <c r="W254" s="25"/>
      <c r="Z254" s="25"/>
      <c r="AC254" s="25"/>
      <c r="AF254" s="25"/>
      <c r="AI254" s="25"/>
    </row>
    <row r="255" spans="17:35" ht="12.75" customHeight="1" x14ac:dyDescent="0.2">
      <c r="Q255" s="25"/>
      <c r="T255" s="25"/>
      <c r="W255" s="25"/>
      <c r="Z255" s="25"/>
      <c r="AC255" s="25"/>
      <c r="AF255" s="25"/>
      <c r="AI255" s="25"/>
    </row>
    <row r="256" spans="17:35" ht="12.75" customHeight="1" x14ac:dyDescent="0.2">
      <c r="Q256" s="25"/>
      <c r="T256" s="25"/>
      <c r="W256" s="25"/>
      <c r="Z256" s="25"/>
      <c r="AC256" s="25"/>
      <c r="AF256" s="25"/>
      <c r="AI256" s="25"/>
    </row>
    <row r="257" spans="17:35" ht="12.75" customHeight="1" x14ac:dyDescent="0.2">
      <c r="Q257" s="25"/>
      <c r="T257" s="25"/>
      <c r="W257" s="25"/>
      <c r="Z257" s="25"/>
      <c r="AC257" s="25"/>
      <c r="AF257" s="25"/>
      <c r="AI257" s="25"/>
    </row>
    <row r="258" spans="17:35" ht="12.75" customHeight="1" x14ac:dyDescent="0.2">
      <c r="Q258" s="25"/>
      <c r="T258" s="25"/>
      <c r="W258" s="25"/>
      <c r="Z258" s="25"/>
      <c r="AC258" s="25"/>
      <c r="AF258" s="25"/>
      <c r="AI258" s="25"/>
    </row>
    <row r="259" spans="17:35" ht="12.75" customHeight="1" x14ac:dyDescent="0.2">
      <c r="Q259" s="25"/>
      <c r="T259" s="25"/>
      <c r="W259" s="25"/>
      <c r="Z259" s="25"/>
      <c r="AC259" s="25"/>
      <c r="AF259" s="25"/>
      <c r="AI259" s="25"/>
    </row>
    <row r="260" spans="17:35" ht="12.75" customHeight="1" x14ac:dyDescent="0.2">
      <c r="Q260" s="25"/>
      <c r="T260" s="25"/>
      <c r="W260" s="25"/>
      <c r="Z260" s="25"/>
      <c r="AC260" s="25"/>
      <c r="AF260" s="25"/>
      <c r="AI260" s="25"/>
    </row>
    <row r="261" spans="17:35" ht="12.75" customHeight="1" x14ac:dyDescent="0.2">
      <c r="Q261" s="25"/>
      <c r="T261" s="25"/>
      <c r="W261" s="25"/>
      <c r="Z261" s="25"/>
      <c r="AC261" s="25"/>
      <c r="AF261" s="25"/>
      <c r="AI261" s="25"/>
    </row>
    <row r="262" spans="17:35" ht="12.75" customHeight="1" x14ac:dyDescent="0.2">
      <c r="Q262" s="25"/>
      <c r="T262" s="25"/>
      <c r="W262" s="25"/>
      <c r="Z262" s="25"/>
      <c r="AC262" s="25"/>
      <c r="AF262" s="25"/>
      <c r="AI262" s="25"/>
    </row>
    <row r="263" spans="17:35" ht="12.75" customHeight="1" x14ac:dyDescent="0.2">
      <c r="Q263" s="25"/>
      <c r="T263" s="25"/>
      <c r="W263" s="25"/>
      <c r="Z263" s="25"/>
      <c r="AC263" s="25"/>
      <c r="AF263" s="25"/>
      <c r="AI263" s="25"/>
    </row>
    <row r="264" spans="17:35" ht="12.75" customHeight="1" x14ac:dyDescent="0.2">
      <c r="Q264" s="25"/>
      <c r="T264" s="25"/>
      <c r="W264" s="25"/>
      <c r="Z264" s="25"/>
      <c r="AC264" s="25"/>
      <c r="AF264" s="25"/>
      <c r="AI264" s="25"/>
    </row>
    <row r="265" spans="17:35" ht="12.75" customHeight="1" x14ac:dyDescent="0.2">
      <c r="Q265" s="25"/>
      <c r="T265" s="25"/>
      <c r="W265" s="25"/>
      <c r="Z265" s="25"/>
      <c r="AC265" s="25"/>
      <c r="AF265" s="25"/>
      <c r="AI265" s="25"/>
    </row>
    <row r="266" spans="17:35" ht="12.75" customHeight="1" x14ac:dyDescent="0.2">
      <c r="Q266" s="25"/>
      <c r="T266" s="25"/>
      <c r="W266" s="25"/>
      <c r="Z266" s="25"/>
      <c r="AC266" s="25"/>
      <c r="AF266" s="25"/>
      <c r="AI266" s="25"/>
    </row>
    <row r="267" spans="17:35" ht="12.75" customHeight="1" x14ac:dyDescent="0.2">
      <c r="Q267" s="25"/>
      <c r="T267" s="25"/>
      <c r="W267" s="25"/>
      <c r="Z267" s="25"/>
      <c r="AC267" s="25"/>
      <c r="AF267" s="25"/>
      <c r="AI267" s="25"/>
    </row>
    <row r="268" spans="17:35" ht="12.75" customHeight="1" x14ac:dyDescent="0.2">
      <c r="Q268" s="25"/>
      <c r="T268" s="25"/>
      <c r="W268" s="25"/>
      <c r="Z268" s="25"/>
      <c r="AC268" s="25"/>
      <c r="AF268" s="25"/>
      <c r="AI268" s="25"/>
    </row>
    <row r="269" spans="17:35" ht="12.75" customHeight="1" x14ac:dyDescent="0.2">
      <c r="Q269" s="25"/>
      <c r="T269" s="25"/>
      <c r="W269" s="25"/>
      <c r="Z269" s="25"/>
      <c r="AC269" s="25"/>
      <c r="AF269" s="25"/>
      <c r="AI269" s="25"/>
    </row>
    <row r="270" spans="17:35" ht="12.75" customHeight="1" x14ac:dyDescent="0.2">
      <c r="Q270" s="25"/>
      <c r="T270" s="25"/>
      <c r="W270" s="25"/>
      <c r="Z270" s="25"/>
      <c r="AC270" s="25"/>
      <c r="AF270" s="25"/>
      <c r="AI270" s="25"/>
    </row>
    <row r="271" spans="17:35" ht="12.75" customHeight="1" x14ac:dyDescent="0.2">
      <c r="Q271" s="25"/>
      <c r="T271" s="25"/>
      <c r="W271" s="25"/>
      <c r="Z271" s="25"/>
      <c r="AC271" s="25"/>
      <c r="AF271" s="25"/>
      <c r="AI271" s="25"/>
    </row>
    <row r="272" spans="17:35" ht="12.75" customHeight="1" x14ac:dyDescent="0.2">
      <c r="Q272" s="25"/>
      <c r="T272" s="25"/>
      <c r="W272" s="25"/>
      <c r="Z272" s="25"/>
      <c r="AC272" s="25"/>
      <c r="AF272" s="25"/>
      <c r="AI272" s="25"/>
    </row>
    <row r="273" spans="17:35" ht="12.75" customHeight="1" x14ac:dyDescent="0.2">
      <c r="Q273" s="25"/>
      <c r="T273" s="25"/>
      <c r="W273" s="25"/>
      <c r="Z273" s="25"/>
      <c r="AC273" s="25"/>
      <c r="AF273" s="25"/>
      <c r="AI273" s="25"/>
    </row>
    <row r="274" spans="17:35" ht="12.75" customHeight="1" x14ac:dyDescent="0.2">
      <c r="Q274" s="25"/>
      <c r="T274" s="25"/>
      <c r="W274" s="25"/>
      <c r="Z274" s="25"/>
      <c r="AC274" s="25"/>
      <c r="AF274" s="25"/>
      <c r="AI274" s="25"/>
    </row>
    <row r="275" spans="17:35" ht="12.75" customHeight="1" x14ac:dyDescent="0.2">
      <c r="Q275" s="25"/>
      <c r="T275" s="25"/>
      <c r="W275" s="25"/>
      <c r="Z275" s="25"/>
      <c r="AC275" s="25"/>
      <c r="AF275" s="25"/>
      <c r="AI275" s="25"/>
    </row>
    <row r="276" spans="17:35" ht="12.75" customHeight="1" x14ac:dyDescent="0.2">
      <c r="Q276" s="25"/>
      <c r="T276" s="25"/>
      <c r="W276" s="25"/>
      <c r="Z276" s="25"/>
      <c r="AC276" s="25"/>
      <c r="AF276" s="25"/>
      <c r="AI276" s="25"/>
    </row>
    <row r="277" spans="17:35" ht="12.75" customHeight="1" x14ac:dyDescent="0.2">
      <c r="Q277" s="25"/>
      <c r="T277" s="25"/>
      <c r="W277" s="25"/>
      <c r="Z277" s="25"/>
      <c r="AC277" s="25"/>
      <c r="AF277" s="25"/>
      <c r="AI277" s="25"/>
    </row>
    <row r="278" spans="17:35" ht="12.75" customHeight="1" x14ac:dyDescent="0.2">
      <c r="Q278" s="25"/>
      <c r="T278" s="25"/>
      <c r="W278" s="25"/>
      <c r="Z278" s="25"/>
      <c r="AC278" s="25"/>
      <c r="AF278" s="25"/>
      <c r="AI278" s="25"/>
    </row>
    <row r="279" spans="17:35" ht="12.75" customHeight="1" x14ac:dyDescent="0.2">
      <c r="Q279" s="25"/>
      <c r="T279" s="25"/>
      <c r="W279" s="25"/>
      <c r="Z279" s="25"/>
      <c r="AC279" s="25"/>
      <c r="AF279" s="25"/>
      <c r="AI279" s="25"/>
    </row>
    <row r="280" spans="17:35" ht="12.75" customHeight="1" x14ac:dyDescent="0.2">
      <c r="Q280" s="25"/>
      <c r="T280" s="25"/>
      <c r="W280" s="25"/>
      <c r="Z280" s="25"/>
      <c r="AC280" s="25"/>
      <c r="AF280" s="25"/>
      <c r="AI280" s="25"/>
    </row>
    <row r="281" spans="17:35" ht="12.75" customHeight="1" x14ac:dyDescent="0.2">
      <c r="Q281" s="25"/>
      <c r="T281" s="25"/>
      <c r="W281" s="25"/>
      <c r="Z281" s="25"/>
      <c r="AC281" s="25"/>
      <c r="AF281" s="25"/>
      <c r="AI281" s="25"/>
    </row>
    <row r="282" spans="17:35" ht="12.75" customHeight="1" x14ac:dyDescent="0.2">
      <c r="Q282" s="25"/>
      <c r="T282" s="25"/>
      <c r="W282" s="25"/>
      <c r="Z282" s="25"/>
      <c r="AC282" s="25"/>
      <c r="AF282" s="25"/>
      <c r="AI282" s="25"/>
    </row>
    <row r="283" spans="17:35" ht="12.75" customHeight="1" x14ac:dyDescent="0.2">
      <c r="Q283" s="25"/>
      <c r="T283" s="25"/>
      <c r="W283" s="25"/>
      <c r="Z283" s="25"/>
      <c r="AC283" s="25"/>
      <c r="AF283" s="25"/>
      <c r="AI283" s="25"/>
    </row>
    <row r="284" spans="17:35" ht="12.75" customHeight="1" x14ac:dyDescent="0.2">
      <c r="Q284" s="25"/>
      <c r="T284" s="25"/>
      <c r="W284" s="25"/>
      <c r="Z284" s="25"/>
      <c r="AC284" s="25"/>
      <c r="AF284" s="25"/>
      <c r="AI284" s="25"/>
    </row>
    <row r="285" spans="17:35" ht="12.75" customHeight="1" x14ac:dyDescent="0.2">
      <c r="Q285" s="25"/>
      <c r="T285" s="25"/>
      <c r="W285" s="25"/>
      <c r="Z285" s="25"/>
      <c r="AC285" s="25"/>
      <c r="AF285" s="25"/>
      <c r="AI285" s="25"/>
    </row>
    <row r="286" spans="17:35" ht="12.75" customHeight="1" x14ac:dyDescent="0.2">
      <c r="Q286" s="25"/>
      <c r="T286" s="25"/>
      <c r="W286" s="25"/>
      <c r="Z286" s="25"/>
      <c r="AC286" s="25"/>
      <c r="AF286" s="25"/>
      <c r="AI286" s="25"/>
    </row>
    <row r="287" spans="17:35" ht="12.75" customHeight="1" x14ac:dyDescent="0.2">
      <c r="Q287" s="25"/>
      <c r="T287" s="25"/>
      <c r="W287" s="25"/>
      <c r="Z287" s="25"/>
      <c r="AC287" s="25"/>
      <c r="AF287" s="25"/>
      <c r="AI287" s="25"/>
    </row>
    <row r="288" spans="17:35" ht="12.75" customHeight="1" x14ac:dyDescent="0.2">
      <c r="Q288" s="25"/>
      <c r="T288" s="25"/>
      <c r="W288" s="25"/>
      <c r="Z288" s="25"/>
      <c r="AC288" s="25"/>
      <c r="AF288" s="25"/>
      <c r="AI288" s="25"/>
    </row>
    <row r="289" spans="17:35" ht="12.75" customHeight="1" x14ac:dyDescent="0.2">
      <c r="Q289" s="25"/>
      <c r="T289" s="25"/>
      <c r="W289" s="25"/>
      <c r="Z289" s="25"/>
      <c r="AC289" s="25"/>
      <c r="AF289" s="25"/>
      <c r="AI289" s="25"/>
    </row>
    <row r="290" spans="17:35" ht="12.75" customHeight="1" x14ac:dyDescent="0.2">
      <c r="Q290" s="25"/>
      <c r="T290" s="25"/>
      <c r="W290" s="25"/>
      <c r="Z290" s="25"/>
      <c r="AC290" s="25"/>
      <c r="AF290" s="25"/>
      <c r="AI290" s="25"/>
    </row>
    <row r="291" spans="17:35" ht="12.75" customHeight="1" x14ac:dyDescent="0.2">
      <c r="Q291" s="25"/>
      <c r="T291" s="25"/>
      <c r="W291" s="25"/>
      <c r="Z291" s="25"/>
      <c r="AC291" s="25"/>
      <c r="AF291" s="25"/>
      <c r="AI291" s="25"/>
    </row>
    <row r="292" spans="17:35" ht="12.75" customHeight="1" x14ac:dyDescent="0.2">
      <c r="Q292" s="25"/>
      <c r="T292" s="25"/>
      <c r="W292" s="25"/>
      <c r="Z292" s="25"/>
      <c r="AC292" s="25"/>
      <c r="AF292" s="25"/>
      <c r="AI292" s="25"/>
    </row>
    <row r="293" spans="17:35" ht="12.75" customHeight="1" x14ac:dyDescent="0.2">
      <c r="Q293" s="25"/>
      <c r="T293" s="25"/>
      <c r="W293" s="25"/>
      <c r="Z293" s="25"/>
      <c r="AC293" s="25"/>
      <c r="AF293" s="25"/>
      <c r="AI293" s="25"/>
    </row>
    <row r="294" spans="17:35" ht="12.75" customHeight="1" x14ac:dyDescent="0.2">
      <c r="Q294" s="25"/>
      <c r="T294" s="25"/>
      <c r="W294" s="25"/>
      <c r="Z294" s="25"/>
      <c r="AC294" s="25"/>
      <c r="AF294" s="25"/>
      <c r="AI294" s="25"/>
    </row>
    <row r="295" spans="17:35" ht="12.75" customHeight="1" x14ac:dyDescent="0.2">
      <c r="Q295" s="25"/>
      <c r="T295" s="25"/>
      <c r="W295" s="25"/>
      <c r="Z295" s="25"/>
      <c r="AC295" s="25"/>
      <c r="AF295" s="25"/>
      <c r="AI295" s="25"/>
    </row>
    <row r="296" spans="17:35" ht="12.75" customHeight="1" x14ac:dyDescent="0.2">
      <c r="Q296" s="25"/>
      <c r="T296" s="25"/>
      <c r="W296" s="25"/>
      <c r="Z296" s="25"/>
      <c r="AC296" s="25"/>
      <c r="AF296" s="25"/>
      <c r="AI296" s="25"/>
    </row>
    <row r="297" spans="17:35" ht="12.75" customHeight="1" x14ac:dyDescent="0.2">
      <c r="Q297" s="25"/>
      <c r="T297" s="25"/>
      <c r="W297" s="25"/>
      <c r="Z297" s="25"/>
      <c r="AC297" s="25"/>
      <c r="AF297" s="25"/>
      <c r="AI297" s="25"/>
    </row>
    <row r="298" spans="17:35" ht="12.75" customHeight="1" x14ac:dyDescent="0.2">
      <c r="Q298" s="25"/>
      <c r="T298" s="25"/>
      <c r="W298" s="25"/>
      <c r="Z298" s="25"/>
      <c r="AC298" s="25"/>
      <c r="AF298" s="25"/>
      <c r="AI298" s="25"/>
    </row>
    <row r="299" spans="17:35" ht="12.75" customHeight="1" x14ac:dyDescent="0.2">
      <c r="Q299" s="25"/>
      <c r="T299" s="25"/>
      <c r="W299" s="25"/>
      <c r="Z299" s="25"/>
      <c r="AC299" s="25"/>
      <c r="AF299" s="25"/>
      <c r="AI299" s="25"/>
    </row>
    <row r="300" spans="17:35" ht="12.75" customHeight="1" x14ac:dyDescent="0.2">
      <c r="Q300" s="25"/>
      <c r="T300" s="25"/>
      <c r="W300" s="25"/>
      <c r="Z300" s="25"/>
      <c r="AC300" s="25"/>
      <c r="AF300" s="25"/>
      <c r="AI300" s="25"/>
    </row>
    <row r="301" spans="17:35" ht="12.75" customHeight="1" x14ac:dyDescent="0.2">
      <c r="Q301" s="25"/>
      <c r="T301" s="25"/>
      <c r="W301" s="25"/>
      <c r="Z301" s="25"/>
      <c r="AC301" s="25"/>
      <c r="AF301" s="25"/>
      <c r="AI301" s="25"/>
    </row>
    <row r="302" spans="17:35" ht="12.75" customHeight="1" x14ac:dyDescent="0.2">
      <c r="Q302" s="25"/>
      <c r="T302" s="25"/>
      <c r="W302" s="25"/>
      <c r="Z302" s="25"/>
      <c r="AC302" s="25"/>
      <c r="AF302" s="25"/>
      <c r="AI302" s="25"/>
    </row>
    <row r="303" spans="17:35" ht="12.75" customHeight="1" x14ac:dyDescent="0.2">
      <c r="Q303" s="25"/>
      <c r="T303" s="25"/>
      <c r="W303" s="25"/>
      <c r="Z303" s="25"/>
      <c r="AC303" s="25"/>
      <c r="AF303" s="25"/>
      <c r="AI303" s="25"/>
    </row>
    <row r="304" spans="17:35" ht="12.75" customHeight="1" x14ac:dyDescent="0.2">
      <c r="Q304" s="25"/>
      <c r="T304" s="25"/>
      <c r="W304" s="25"/>
      <c r="Z304" s="25"/>
      <c r="AC304" s="25"/>
      <c r="AF304" s="25"/>
      <c r="AI304" s="25"/>
    </row>
    <row r="305" spans="17:35" ht="12.75" customHeight="1" x14ac:dyDescent="0.2">
      <c r="Q305" s="25"/>
      <c r="T305" s="25"/>
      <c r="W305" s="25"/>
      <c r="Z305" s="25"/>
      <c r="AC305" s="25"/>
      <c r="AF305" s="25"/>
      <c r="AI305" s="25"/>
    </row>
    <row r="306" spans="17:35" ht="12.75" customHeight="1" x14ac:dyDescent="0.2">
      <c r="Q306" s="25"/>
      <c r="T306" s="25"/>
      <c r="W306" s="25"/>
      <c r="Z306" s="25"/>
      <c r="AC306" s="25"/>
      <c r="AF306" s="25"/>
      <c r="AI306" s="25"/>
    </row>
    <row r="307" spans="17:35" ht="12.75" customHeight="1" x14ac:dyDescent="0.2">
      <c r="Q307" s="25"/>
      <c r="T307" s="25"/>
      <c r="W307" s="25"/>
      <c r="Z307" s="25"/>
      <c r="AC307" s="25"/>
      <c r="AF307" s="25"/>
      <c r="AI307" s="25"/>
    </row>
    <row r="308" spans="17:35" ht="12.75" customHeight="1" x14ac:dyDescent="0.2">
      <c r="Q308" s="25"/>
      <c r="T308" s="25"/>
      <c r="W308" s="25"/>
      <c r="Z308" s="25"/>
      <c r="AC308" s="25"/>
      <c r="AF308" s="25"/>
      <c r="AI308" s="25"/>
    </row>
    <row r="309" spans="17:35" ht="12.75" customHeight="1" x14ac:dyDescent="0.2">
      <c r="Q309" s="25"/>
      <c r="T309" s="25"/>
      <c r="W309" s="25"/>
      <c r="Z309" s="25"/>
      <c r="AC309" s="25"/>
      <c r="AF309" s="25"/>
      <c r="AI309" s="25"/>
    </row>
    <row r="310" spans="17:35" ht="12.75" customHeight="1" x14ac:dyDescent="0.2">
      <c r="Q310" s="25"/>
      <c r="T310" s="25"/>
      <c r="W310" s="25"/>
      <c r="Z310" s="25"/>
      <c r="AC310" s="25"/>
      <c r="AF310" s="25"/>
      <c r="AI310" s="25"/>
    </row>
    <row r="311" spans="17:35" ht="12.75" customHeight="1" x14ac:dyDescent="0.2">
      <c r="Q311" s="25"/>
      <c r="T311" s="25"/>
      <c r="W311" s="25"/>
      <c r="Z311" s="25"/>
      <c r="AC311" s="25"/>
      <c r="AF311" s="25"/>
      <c r="AI311" s="25"/>
    </row>
    <row r="312" spans="17:35" ht="12.75" customHeight="1" x14ac:dyDescent="0.2">
      <c r="Q312" s="25"/>
      <c r="T312" s="25"/>
      <c r="W312" s="25"/>
      <c r="Z312" s="25"/>
      <c r="AC312" s="25"/>
      <c r="AF312" s="25"/>
      <c r="AI312" s="25"/>
    </row>
    <row r="313" spans="17:35" ht="12.75" customHeight="1" x14ac:dyDescent="0.2">
      <c r="Q313" s="25"/>
      <c r="T313" s="25"/>
      <c r="W313" s="25"/>
      <c r="Z313" s="25"/>
      <c r="AC313" s="25"/>
      <c r="AF313" s="25"/>
      <c r="AI313" s="25"/>
    </row>
    <row r="314" spans="17:35" ht="12.75" customHeight="1" x14ac:dyDescent="0.2">
      <c r="Q314" s="25"/>
      <c r="T314" s="25"/>
      <c r="W314" s="25"/>
      <c r="Z314" s="25"/>
      <c r="AC314" s="25"/>
      <c r="AF314" s="25"/>
      <c r="AI314" s="25"/>
    </row>
    <row r="315" spans="17:35" ht="12.75" customHeight="1" x14ac:dyDescent="0.2">
      <c r="Q315" s="25"/>
      <c r="T315" s="25"/>
      <c r="W315" s="25"/>
      <c r="Z315" s="25"/>
      <c r="AC315" s="25"/>
      <c r="AF315" s="25"/>
      <c r="AI315" s="25"/>
    </row>
    <row r="316" spans="17:35" ht="12.75" customHeight="1" x14ac:dyDescent="0.2">
      <c r="Q316" s="25"/>
      <c r="T316" s="25"/>
      <c r="W316" s="25"/>
      <c r="Z316" s="25"/>
      <c r="AC316" s="25"/>
      <c r="AF316" s="25"/>
      <c r="AI316" s="25"/>
    </row>
    <row r="317" spans="17:35" ht="12.75" customHeight="1" x14ac:dyDescent="0.2">
      <c r="Q317" s="25"/>
      <c r="T317" s="25"/>
      <c r="W317" s="25"/>
      <c r="Z317" s="25"/>
      <c r="AC317" s="25"/>
      <c r="AF317" s="25"/>
      <c r="AI317" s="25"/>
    </row>
    <row r="318" spans="17:35" ht="12.75" customHeight="1" x14ac:dyDescent="0.2">
      <c r="Q318" s="25"/>
      <c r="T318" s="25"/>
      <c r="W318" s="25"/>
      <c r="Z318" s="25"/>
      <c r="AC318" s="25"/>
      <c r="AF318" s="25"/>
      <c r="AI318" s="25"/>
    </row>
    <row r="319" spans="17:35" ht="12.75" customHeight="1" x14ac:dyDescent="0.2">
      <c r="Q319" s="25"/>
      <c r="T319" s="25"/>
      <c r="W319" s="25"/>
      <c r="Z319" s="25"/>
      <c r="AC319" s="25"/>
      <c r="AF319" s="25"/>
      <c r="AI319" s="25"/>
    </row>
    <row r="320" spans="17:35" ht="12.75" customHeight="1" x14ac:dyDescent="0.2">
      <c r="Q320" s="25"/>
      <c r="T320" s="25"/>
      <c r="W320" s="25"/>
      <c r="Z320" s="25"/>
      <c r="AC320" s="25"/>
      <c r="AF320" s="25"/>
      <c r="AI320" s="25"/>
    </row>
    <row r="321" spans="17:35" ht="12.75" customHeight="1" x14ac:dyDescent="0.2">
      <c r="Q321" s="25"/>
      <c r="T321" s="25"/>
      <c r="W321" s="25"/>
      <c r="Z321" s="25"/>
      <c r="AC321" s="25"/>
      <c r="AF321" s="25"/>
      <c r="AI321" s="25"/>
    </row>
    <row r="322" spans="17:35" ht="12.75" customHeight="1" x14ac:dyDescent="0.2">
      <c r="Q322" s="25"/>
      <c r="T322" s="25"/>
      <c r="W322" s="25"/>
      <c r="Z322" s="25"/>
      <c r="AC322" s="25"/>
      <c r="AF322" s="25"/>
      <c r="AI322" s="25"/>
    </row>
    <row r="323" spans="17:35" ht="12.75" customHeight="1" x14ac:dyDescent="0.2">
      <c r="Q323" s="25"/>
      <c r="T323" s="25"/>
      <c r="W323" s="25"/>
      <c r="Z323" s="25"/>
      <c r="AC323" s="25"/>
      <c r="AF323" s="25"/>
      <c r="AI323" s="25"/>
    </row>
    <row r="324" spans="17:35" ht="12.75" customHeight="1" x14ac:dyDescent="0.2">
      <c r="Q324" s="25"/>
      <c r="T324" s="25"/>
      <c r="W324" s="25"/>
      <c r="Z324" s="25"/>
      <c r="AC324" s="25"/>
      <c r="AF324" s="25"/>
      <c r="AI324" s="25"/>
    </row>
    <row r="325" spans="17:35" ht="12.75" customHeight="1" x14ac:dyDescent="0.2">
      <c r="Q325" s="25"/>
      <c r="T325" s="25"/>
      <c r="W325" s="25"/>
      <c r="Z325" s="25"/>
      <c r="AC325" s="25"/>
      <c r="AF325" s="25"/>
      <c r="AI325" s="25"/>
    </row>
    <row r="326" spans="17:35" ht="12.75" customHeight="1" x14ac:dyDescent="0.2">
      <c r="Q326" s="25"/>
      <c r="T326" s="25"/>
      <c r="W326" s="25"/>
      <c r="Z326" s="25"/>
      <c r="AC326" s="25"/>
      <c r="AF326" s="25"/>
      <c r="AI326" s="25"/>
    </row>
    <row r="327" spans="17:35" ht="12.75" customHeight="1" x14ac:dyDescent="0.2">
      <c r="Q327" s="25"/>
      <c r="T327" s="25"/>
      <c r="W327" s="25"/>
      <c r="Z327" s="25"/>
      <c r="AC327" s="25"/>
      <c r="AF327" s="25"/>
      <c r="AI327" s="25"/>
    </row>
    <row r="328" spans="17:35" ht="12.75" customHeight="1" x14ac:dyDescent="0.2">
      <c r="Q328" s="25"/>
      <c r="T328" s="25"/>
      <c r="W328" s="25"/>
      <c r="Z328" s="25"/>
      <c r="AC328" s="25"/>
      <c r="AF328" s="25"/>
      <c r="AI328" s="25"/>
    </row>
    <row r="329" spans="17:35" ht="12.75" customHeight="1" x14ac:dyDescent="0.2">
      <c r="Q329" s="25"/>
      <c r="T329" s="25"/>
      <c r="W329" s="25"/>
      <c r="Z329" s="25"/>
      <c r="AC329" s="25"/>
      <c r="AF329" s="25"/>
      <c r="AI329" s="25"/>
    </row>
    <row r="330" spans="17:35" ht="12.75" customHeight="1" x14ac:dyDescent="0.2">
      <c r="Q330" s="25"/>
      <c r="T330" s="25"/>
      <c r="W330" s="25"/>
      <c r="Z330" s="25"/>
      <c r="AC330" s="25"/>
      <c r="AF330" s="25"/>
      <c r="AI330" s="25"/>
    </row>
    <row r="331" spans="17:35" ht="12.75" customHeight="1" x14ac:dyDescent="0.2">
      <c r="Q331" s="25"/>
      <c r="T331" s="25"/>
      <c r="W331" s="25"/>
      <c r="Z331" s="25"/>
      <c r="AC331" s="25"/>
      <c r="AF331" s="25"/>
      <c r="AI331" s="25"/>
    </row>
    <row r="332" spans="17:35" ht="12.75" customHeight="1" x14ac:dyDescent="0.2">
      <c r="Q332" s="25"/>
      <c r="T332" s="25"/>
      <c r="W332" s="25"/>
      <c r="Z332" s="25"/>
      <c r="AC332" s="25"/>
      <c r="AF332" s="25"/>
      <c r="AI332" s="25"/>
    </row>
    <row r="333" spans="17:35" ht="12.75" customHeight="1" x14ac:dyDescent="0.2">
      <c r="Q333" s="25"/>
      <c r="T333" s="25"/>
      <c r="W333" s="25"/>
      <c r="Z333" s="25"/>
      <c r="AC333" s="25"/>
      <c r="AF333" s="25"/>
      <c r="AI333" s="25"/>
    </row>
    <row r="334" spans="17:35" ht="12.75" customHeight="1" x14ac:dyDescent="0.2">
      <c r="Q334" s="25"/>
      <c r="T334" s="25"/>
      <c r="W334" s="25"/>
      <c r="Z334" s="25"/>
      <c r="AC334" s="25"/>
      <c r="AF334" s="25"/>
      <c r="AI334" s="25"/>
    </row>
    <row r="335" spans="17:35" ht="12.75" customHeight="1" x14ac:dyDescent="0.2">
      <c r="Q335" s="25"/>
      <c r="T335" s="25"/>
      <c r="W335" s="25"/>
      <c r="Z335" s="25"/>
      <c r="AC335" s="25"/>
      <c r="AF335" s="25"/>
      <c r="AI335" s="25"/>
    </row>
    <row r="336" spans="17:35" ht="12.75" customHeight="1" x14ac:dyDescent="0.2">
      <c r="Q336" s="25"/>
      <c r="T336" s="25"/>
      <c r="W336" s="25"/>
      <c r="Z336" s="25"/>
      <c r="AC336" s="25"/>
      <c r="AF336" s="25"/>
      <c r="AI336" s="25"/>
    </row>
    <row r="337" spans="17:35" ht="12.75" customHeight="1" x14ac:dyDescent="0.2">
      <c r="Q337" s="25"/>
      <c r="T337" s="25"/>
      <c r="W337" s="25"/>
      <c r="Z337" s="25"/>
      <c r="AC337" s="25"/>
      <c r="AF337" s="25"/>
      <c r="AI337" s="25"/>
    </row>
    <row r="338" spans="17:35" ht="12.75" customHeight="1" x14ac:dyDescent="0.2">
      <c r="Q338" s="25"/>
      <c r="T338" s="25"/>
      <c r="W338" s="25"/>
      <c r="Z338" s="25"/>
      <c r="AC338" s="25"/>
      <c r="AF338" s="25"/>
      <c r="AI338" s="25"/>
    </row>
    <row r="339" spans="17:35" ht="12.75" customHeight="1" x14ac:dyDescent="0.2">
      <c r="Q339" s="25"/>
      <c r="T339" s="25"/>
      <c r="W339" s="25"/>
      <c r="Z339" s="25"/>
      <c r="AC339" s="25"/>
      <c r="AF339" s="25"/>
      <c r="AI339" s="25"/>
    </row>
    <row r="340" spans="17:35" ht="12.75" customHeight="1" x14ac:dyDescent="0.2">
      <c r="Q340" s="25"/>
      <c r="T340" s="25"/>
      <c r="W340" s="25"/>
      <c r="Z340" s="25"/>
      <c r="AC340" s="25"/>
      <c r="AF340" s="25"/>
      <c r="AI340" s="25"/>
    </row>
    <row r="341" spans="17:35" ht="12.75" customHeight="1" x14ac:dyDescent="0.2">
      <c r="Q341" s="25"/>
      <c r="T341" s="25"/>
      <c r="W341" s="25"/>
      <c r="Z341" s="25"/>
      <c r="AC341" s="25"/>
      <c r="AF341" s="25"/>
      <c r="AI341" s="25"/>
    </row>
    <row r="342" spans="17:35" ht="12.75" customHeight="1" x14ac:dyDescent="0.2">
      <c r="Q342" s="25"/>
      <c r="T342" s="25"/>
      <c r="W342" s="25"/>
      <c r="Z342" s="25"/>
      <c r="AC342" s="25"/>
      <c r="AF342" s="25"/>
      <c r="AI342" s="25"/>
    </row>
    <row r="343" spans="17:35" ht="12.75" customHeight="1" x14ac:dyDescent="0.2">
      <c r="Q343" s="25"/>
      <c r="T343" s="25"/>
      <c r="W343" s="25"/>
      <c r="Z343" s="25"/>
      <c r="AC343" s="25"/>
      <c r="AF343" s="25"/>
      <c r="AI343" s="25"/>
    </row>
    <row r="344" spans="17:35" ht="12.75" customHeight="1" x14ac:dyDescent="0.2">
      <c r="Q344" s="25"/>
      <c r="T344" s="25"/>
      <c r="W344" s="25"/>
      <c r="Z344" s="25"/>
      <c r="AC344" s="25"/>
      <c r="AF344" s="25"/>
      <c r="AI344" s="25"/>
    </row>
    <row r="345" spans="17:35" ht="12.75" customHeight="1" x14ac:dyDescent="0.2">
      <c r="Q345" s="25"/>
      <c r="T345" s="25"/>
      <c r="W345" s="25"/>
      <c r="Z345" s="25"/>
      <c r="AC345" s="25"/>
      <c r="AF345" s="25"/>
      <c r="AI345" s="25"/>
    </row>
    <row r="346" spans="17:35" ht="12.75" customHeight="1" x14ac:dyDescent="0.2">
      <c r="Q346" s="25"/>
      <c r="T346" s="25"/>
      <c r="W346" s="25"/>
      <c r="Z346" s="25"/>
      <c r="AC346" s="25"/>
      <c r="AF346" s="25"/>
      <c r="AI346" s="25"/>
    </row>
    <row r="347" spans="17:35" ht="12.75" customHeight="1" x14ac:dyDescent="0.2">
      <c r="Q347" s="25"/>
      <c r="T347" s="25"/>
      <c r="W347" s="25"/>
      <c r="Z347" s="25"/>
      <c r="AC347" s="25"/>
      <c r="AF347" s="25"/>
      <c r="AI347" s="25"/>
    </row>
    <row r="348" spans="17:35" ht="12.75" customHeight="1" x14ac:dyDescent="0.2">
      <c r="Q348" s="25"/>
      <c r="T348" s="25"/>
      <c r="W348" s="25"/>
      <c r="Z348" s="25"/>
      <c r="AC348" s="25"/>
      <c r="AF348" s="25"/>
      <c r="AI348" s="25"/>
    </row>
    <row r="349" spans="17:35" ht="12.75" customHeight="1" x14ac:dyDescent="0.2">
      <c r="Q349" s="25"/>
      <c r="T349" s="25"/>
      <c r="W349" s="25"/>
      <c r="Z349" s="25"/>
      <c r="AC349" s="25"/>
      <c r="AF349" s="25"/>
      <c r="AI349" s="25"/>
    </row>
    <row r="350" spans="17:35" ht="12.75" customHeight="1" x14ac:dyDescent="0.2">
      <c r="Q350" s="25"/>
      <c r="T350" s="25"/>
      <c r="W350" s="25"/>
      <c r="Z350" s="25"/>
      <c r="AC350" s="25"/>
      <c r="AF350" s="25"/>
      <c r="AI350" s="25"/>
    </row>
    <row r="351" spans="17:35" ht="12.75" customHeight="1" x14ac:dyDescent="0.2">
      <c r="Q351" s="25"/>
      <c r="T351" s="25"/>
      <c r="W351" s="25"/>
      <c r="Z351" s="25"/>
      <c r="AC351" s="25"/>
      <c r="AF351" s="25"/>
      <c r="AI351" s="25"/>
    </row>
    <row r="352" spans="17:35" ht="12.75" customHeight="1" x14ac:dyDescent="0.2">
      <c r="Q352" s="25"/>
      <c r="T352" s="25"/>
      <c r="W352" s="25"/>
      <c r="Z352" s="25"/>
      <c r="AC352" s="25"/>
      <c r="AF352" s="25"/>
      <c r="AI352" s="25"/>
    </row>
    <row r="353" spans="17:35" ht="12.75" customHeight="1" x14ac:dyDescent="0.2">
      <c r="Q353" s="25"/>
      <c r="T353" s="25"/>
      <c r="W353" s="25"/>
      <c r="Z353" s="25"/>
      <c r="AC353" s="25"/>
      <c r="AF353" s="25"/>
      <c r="AI353" s="25"/>
    </row>
    <row r="354" spans="17:35" ht="12.75" customHeight="1" x14ac:dyDescent="0.2">
      <c r="Q354" s="25"/>
      <c r="T354" s="25"/>
      <c r="W354" s="25"/>
      <c r="Z354" s="25"/>
      <c r="AC354" s="25"/>
      <c r="AF354" s="25"/>
      <c r="AI354" s="25"/>
    </row>
    <row r="355" spans="17:35" ht="12.75" customHeight="1" x14ac:dyDescent="0.2">
      <c r="Q355" s="25"/>
      <c r="T355" s="25"/>
      <c r="W355" s="25"/>
      <c r="Z355" s="25"/>
      <c r="AC355" s="25"/>
      <c r="AF355" s="25"/>
      <c r="AI355" s="25"/>
    </row>
    <row r="356" spans="17:35" ht="12.75" customHeight="1" x14ac:dyDescent="0.2">
      <c r="Q356" s="25"/>
      <c r="T356" s="25"/>
      <c r="W356" s="25"/>
      <c r="Z356" s="25"/>
      <c r="AC356" s="25"/>
      <c r="AF356" s="25"/>
      <c r="AI356" s="25"/>
    </row>
    <row r="357" spans="17:35" ht="12.75" customHeight="1" x14ac:dyDescent="0.2">
      <c r="Q357" s="25"/>
      <c r="T357" s="25"/>
      <c r="W357" s="25"/>
      <c r="Z357" s="25"/>
      <c r="AC357" s="25"/>
      <c r="AF357" s="25"/>
      <c r="AI357" s="25"/>
    </row>
    <row r="358" spans="17:35" ht="12.75" customHeight="1" x14ac:dyDescent="0.2">
      <c r="Q358" s="25"/>
      <c r="T358" s="25"/>
      <c r="W358" s="25"/>
      <c r="Z358" s="25"/>
      <c r="AC358" s="25"/>
      <c r="AF358" s="25"/>
      <c r="AI358" s="25"/>
    </row>
    <row r="359" spans="17:35" ht="12.75" customHeight="1" x14ac:dyDescent="0.2">
      <c r="Q359" s="25"/>
      <c r="T359" s="25"/>
      <c r="W359" s="25"/>
      <c r="Z359" s="25"/>
      <c r="AC359" s="25"/>
      <c r="AF359" s="25"/>
      <c r="AI359" s="25"/>
    </row>
    <row r="360" spans="17:35" ht="12.75" customHeight="1" x14ac:dyDescent="0.2">
      <c r="Q360" s="25"/>
      <c r="T360" s="25"/>
      <c r="W360" s="25"/>
      <c r="Z360" s="25"/>
      <c r="AC360" s="25"/>
      <c r="AF360" s="25"/>
      <c r="AI360" s="25"/>
    </row>
    <row r="361" spans="17:35" ht="12.75" customHeight="1" x14ac:dyDescent="0.2">
      <c r="Q361" s="25"/>
      <c r="T361" s="25"/>
      <c r="W361" s="25"/>
      <c r="Z361" s="25"/>
      <c r="AC361" s="25"/>
      <c r="AF361" s="25"/>
      <c r="AI361" s="25"/>
    </row>
    <row r="362" spans="17:35" ht="12.75" customHeight="1" x14ac:dyDescent="0.2">
      <c r="Q362" s="25"/>
      <c r="T362" s="25"/>
      <c r="W362" s="25"/>
      <c r="Z362" s="25"/>
      <c r="AC362" s="25"/>
      <c r="AF362" s="25"/>
      <c r="AI362" s="25"/>
    </row>
    <row r="363" spans="17:35" ht="12.75" customHeight="1" x14ac:dyDescent="0.2">
      <c r="Q363" s="25"/>
      <c r="T363" s="25"/>
      <c r="W363" s="25"/>
      <c r="Z363" s="25"/>
      <c r="AC363" s="25"/>
      <c r="AF363" s="25"/>
      <c r="AI363" s="25"/>
    </row>
    <row r="364" spans="17:35" ht="12.75" customHeight="1" x14ac:dyDescent="0.2">
      <c r="Q364" s="25"/>
      <c r="T364" s="25"/>
      <c r="W364" s="25"/>
      <c r="Z364" s="25"/>
      <c r="AC364" s="25"/>
      <c r="AF364" s="25"/>
      <c r="AI364" s="25"/>
    </row>
    <row r="365" spans="17:35" ht="12.75" customHeight="1" x14ac:dyDescent="0.2">
      <c r="Q365" s="25"/>
      <c r="T365" s="25"/>
      <c r="W365" s="25"/>
      <c r="Z365" s="25"/>
      <c r="AC365" s="25"/>
      <c r="AF365" s="25"/>
      <c r="AI365" s="25"/>
    </row>
    <row r="366" spans="17:35" ht="12.75" customHeight="1" x14ac:dyDescent="0.2">
      <c r="Q366" s="25"/>
      <c r="T366" s="25"/>
      <c r="W366" s="25"/>
      <c r="Z366" s="25"/>
      <c r="AC366" s="25"/>
      <c r="AF366" s="25"/>
      <c r="AI366" s="25"/>
    </row>
    <row r="367" spans="17:35" ht="12.75" customHeight="1" x14ac:dyDescent="0.2">
      <c r="Q367" s="25"/>
      <c r="T367" s="25"/>
      <c r="W367" s="25"/>
      <c r="Z367" s="25"/>
      <c r="AC367" s="25"/>
      <c r="AF367" s="25"/>
      <c r="AI367" s="25"/>
    </row>
    <row r="368" spans="17:35" ht="12.75" customHeight="1" x14ac:dyDescent="0.2">
      <c r="Q368" s="25"/>
      <c r="T368" s="25"/>
      <c r="W368" s="25"/>
      <c r="Z368" s="25"/>
      <c r="AC368" s="25"/>
      <c r="AF368" s="25"/>
      <c r="AI368" s="25"/>
    </row>
    <row r="369" spans="17:35" ht="12.75" customHeight="1" x14ac:dyDescent="0.2">
      <c r="Q369" s="25"/>
      <c r="T369" s="25"/>
      <c r="W369" s="25"/>
      <c r="Z369" s="25"/>
      <c r="AC369" s="25"/>
      <c r="AF369" s="25"/>
      <c r="AI369" s="25"/>
    </row>
    <row r="370" spans="17:35" ht="12.75" customHeight="1" x14ac:dyDescent="0.2">
      <c r="Q370" s="25"/>
      <c r="T370" s="25"/>
      <c r="W370" s="25"/>
      <c r="Z370" s="25"/>
      <c r="AC370" s="25"/>
      <c r="AF370" s="25"/>
      <c r="AI370" s="25"/>
    </row>
    <row r="371" spans="17:35" ht="12.75" customHeight="1" x14ac:dyDescent="0.2">
      <c r="Q371" s="25"/>
      <c r="T371" s="25"/>
      <c r="W371" s="25"/>
      <c r="Z371" s="25"/>
      <c r="AC371" s="25"/>
      <c r="AF371" s="25"/>
      <c r="AI371" s="25"/>
    </row>
    <row r="372" spans="17:35" ht="12.75" customHeight="1" x14ac:dyDescent="0.2">
      <c r="Q372" s="25"/>
      <c r="T372" s="25"/>
      <c r="W372" s="25"/>
      <c r="Z372" s="25"/>
      <c r="AC372" s="25"/>
      <c r="AF372" s="25"/>
      <c r="AI372" s="25"/>
    </row>
    <row r="373" spans="17:35" ht="12.75" customHeight="1" x14ac:dyDescent="0.2">
      <c r="Q373" s="25"/>
      <c r="T373" s="25"/>
      <c r="W373" s="25"/>
      <c r="Z373" s="25"/>
      <c r="AC373" s="25"/>
      <c r="AF373" s="25"/>
      <c r="AI373" s="25"/>
    </row>
    <row r="374" spans="17:35" ht="12.75" customHeight="1" x14ac:dyDescent="0.2">
      <c r="Q374" s="25"/>
      <c r="T374" s="25"/>
      <c r="W374" s="25"/>
      <c r="Z374" s="25"/>
      <c r="AC374" s="25"/>
      <c r="AF374" s="25"/>
      <c r="AI374" s="25"/>
    </row>
    <row r="375" spans="17:35" ht="12.75" customHeight="1" x14ac:dyDescent="0.2">
      <c r="Q375" s="25"/>
      <c r="T375" s="25"/>
      <c r="W375" s="25"/>
      <c r="Z375" s="25"/>
      <c r="AC375" s="25"/>
      <c r="AF375" s="25"/>
      <c r="AI375" s="25"/>
    </row>
    <row r="376" spans="17:35" ht="12.75" customHeight="1" x14ac:dyDescent="0.2">
      <c r="Q376" s="25"/>
      <c r="T376" s="25"/>
      <c r="W376" s="25"/>
      <c r="Z376" s="25"/>
      <c r="AC376" s="25"/>
      <c r="AF376" s="25"/>
      <c r="AI376" s="25"/>
    </row>
    <row r="377" spans="17:35" ht="12.75" customHeight="1" x14ac:dyDescent="0.2">
      <c r="Q377" s="25"/>
      <c r="T377" s="25"/>
      <c r="W377" s="25"/>
      <c r="Z377" s="25"/>
      <c r="AC377" s="25"/>
      <c r="AF377" s="25"/>
      <c r="AI377" s="25"/>
    </row>
    <row r="378" spans="17:35" ht="12.75" customHeight="1" x14ac:dyDescent="0.2">
      <c r="Q378" s="25"/>
      <c r="T378" s="25"/>
      <c r="W378" s="25"/>
      <c r="Z378" s="25"/>
      <c r="AC378" s="25"/>
      <c r="AF378" s="25"/>
      <c r="AI378" s="25"/>
    </row>
    <row r="379" spans="17:35" ht="12.75" customHeight="1" x14ac:dyDescent="0.2">
      <c r="Q379" s="25"/>
      <c r="T379" s="25"/>
      <c r="W379" s="25"/>
      <c r="Z379" s="25"/>
      <c r="AC379" s="25"/>
      <c r="AF379" s="25"/>
      <c r="AI379" s="25"/>
    </row>
    <row r="380" spans="17:35" ht="12.75" customHeight="1" x14ac:dyDescent="0.2">
      <c r="Q380" s="25"/>
      <c r="T380" s="25"/>
      <c r="W380" s="25"/>
      <c r="Z380" s="25"/>
      <c r="AC380" s="25"/>
      <c r="AF380" s="25"/>
      <c r="AI380" s="25"/>
    </row>
    <row r="381" spans="17:35" ht="12.75" customHeight="1" x14ac:dyDescent="0.2">
      <c r="Q381" s="25"/>
      <c r="T381" s="25"/>
      <c r="W381" s="25"/>
      <c r="Z381" s="25"/>
      <c r="AC381" s="25"/>
      <c r="AF381" s="25"/>
      <c r="AI381" s="25"/>
    </row>
    <row r="382" spans="17:35" ht="12.75" customHeight="1" x14ac:dyDescent="0.2">
      <c r="Q382" s="25"/>
      <c r="T382" s="25"/>
      <c r="W382" s="25"/>
      <c r="Z382" s="25"/>
      <c r="AC382" s="25"/>
      <c r="AF382" s="25"/>
      <c r="AI382" s="25"/>
    </row>
    <row r="383" spans="17:35" ht="12.75" customHeight="1" x14ac:dyDescent="0.2">
      <c r="Q383" s="25"/>
      <c r="T383" s="25"/>
      <c r="W383" s="25"/>
      <c r="Z383" s="25"/>
      <c r="AC383" s="25"/>
      <c r="AF383" s="25"/>
      <c r="AI383" s="25"/>
    </row>
    <row r="384" spans="17:35" ht="12.75" customHeight="1" x14ac:dyDescent="0.2">
      <c r="Q384" s="25"/>
      <c r="T384" s="25"/>
      <c r="W384" s="25"/>
      <c r="Z384" s="25"/>
      <c r="AC384" s="25"/>
      <c r="AF384" s="25"/>
      <c r="AI384" s="25"/>
    </row>
    <row r="385" spans="17:35" ht="12.75" customHeight="1" x14ac:dyDescent="0.2">
      <c r="Q385" s="25"/>
      <c r="T385" s="25"/>
      <c r="W385" s="25"/>
      <c r="Z385" s="25"/>
      <c r="AC385" s="25"/>
      <c r="AF385" s="25"/>
      <c r="AI385" s="25"/>
    </row>
    <row r="386" spans="17:35" ht="12.75" customHeight="1" x14ac:dyDescent="0.2">
      <c r="Q386" s="25"/>
      <c r="T386" s="25"/>
      <c r="W386" s="25"/>
      <c r="Z386" s="25"/>
      <c r="AC386" s="25"/>
      <c r="AF386" s="25"/>
      <c r="AI386" s="25"/>
    </row>
    <row r="387" spans="17:35" ht="12.75" customHeight="1" x14ac:dyDescent="0.2">
      <c r="Q387" s="25"/>
      <c r="T387" s="25"/>
      <c r="W387" s="25"/>
      <c r="Z387" s="25"/>
      <c r="AC387" s="25"/>
      <c r="AF387" s="25"/>
      <c r="AI387" s="25"/>
    </row>
    <row r="388" spans="17:35" ht="12.75" customHeight="1" x14ac:dyDescent="0.2">
      <c r="Q388" s="25"/>
      <c r="T388" s="25"/>
      <c r="W388" s="25"/>
      <c r="Z388" s="25"/>
      <c r="AC388" s="25"/>
      <c r="AF388" s="25"/>
      <c r="AI388" s="25"/>
    </row>
    <row r="389" spans="17:35" ht="12.75" customHeight="1" x14ac:dyDescent="0.2">
      <c r="Q389" s="25"/>
      <c r="T389" s="25"/>
      <c r="W389" s="25"/>
      <c r="Z389" s="25"/>
      <c r="AC389" s="25"/>
      <c r="AF389" s="25"/>
      <c r="AI389" s="25"/>
    </row>
    <row r="390" spans="17:35" ht="12.75" customHeight="1" x14ac:dyDescent="0.2">
      <c r="Q390" s="25"/>
      <c r="T390" s="25"/>
      <c r="W390" s="25"/>
      <c r="Z390" s="25"/>
      <c r="AC390" s="25"/>
      <c r="AF390" s="25"/>
      <c r="AI390" s="25"/>
    </row>
    <row r="391" spans="17:35" ht="12.75" customHeight="1" x14ac:dyDescent="0.2">
      <c r="Q391" s="25"/>
      <c r="T391" s="25"/>
      <c r="W391" s="25"/>
      <c r="Z391" s="25"/>
      <c r="AC391" s="25"/>
      <c r="AF391" s="25"/>
      <c r="AI391" s="25"/>
    </row>
    <row r="392" spans="17:35" ht="12.75" customHeight="1" x14ac:dyDescent="0.2">
      <c r="Q392" s="25"/>
      <c r="T392" s="25"/>
      <c r="W392" s="25"/>
      <c r="Z392" s="25"/>
      <c r="AC392" s="25"/>
      <c r="AF392" s="25"/>
      <c r="AI392" s="25"/>
    </row>
    <row r="393" spans="17:35" ht="12.75" customHeight="1" x14ac:dyDescent="0.2">
      <c r="Q393" s="25"/>
      <c r="T393" s="25"/>
      <c r="W393" s="25"/>
      <c r="Z393" s="25"/>
      <c r="AC393" s="25"/>
      <c r="AF393" s="25"/>
      <c r="AI393" s="25"/>
    </row>
    <row r="394" spans="17:35" ht="12.75" customHeight="1" x14ac:dyDescent="0.2">
      <c r="Q394" s="25"/>
      <c r="T394" s="25"/>
      <c r="W394" s="25"/>
      <c r="Z394" s="25"/>
      <c r="AC394" s="25"/>
      <c r="AF394" s="25"/>
      <c r="AI394" s="25"/>
    </row>
    <row r="395" spans="17:35" ht="12.75" customHeight="1" x14ac:dyDescent="0.2">
      <c r="Q395" s="25"/>
      <c r="T395" s="25"/>
      <c r="W395" s="25"/>
      <c r="Z395" s="25"/>
      <c r="AC395" s="25"/>
      <c r="AF395" s="25"/>
      <c r="AI395" s="25"/>
    </row>
    <row r="396" spans="17:35" ht="12.75" customHeight="1" x14ac:dyDescent="0.2">
      <c r="Q396" s="25"/>
      <c r="T396" s="25"/>
      <c r="W396" s="25"/>
      <c r="Z396" s="25"/>
      <c r="AC396" s="25"/>
      <c r="AF396" s="25"/>
      <c r="AI396" s="25"/>
    </row>
    <row r="397" spans="17:35" ht="12.75" customHeight="1" x14ac:dyDescent="0.2">
      <c r="Q397" s="25"/>
      <c r="T397" s="25"/>
      <c r="W397" s="25"/>
      <c r="Z397" s="25"/>
      <c r="AC397" s="25"/>
      <c r="AF397" s="25"/>
      <c r="AI397" s="25"/>
    </row>
    <row r="398" spans="17:35" ht="12.75" customHeight="1" x14ac:dyDescent="0.2">
      <c r="Q398" s="25"/>
      <c r="T398" s="25"/>
      <c r="W398" s="25"/>
      <c r="Z398" s="25"/>
      <c r="AC398" s="25"/>
      <c r="AF398" s="25"/>
      <c r="AI398" s="25"/>
    </row>
    <row r="399" spans="17:35" ht="12.75" customHeight="1" x14ac:dyDescent="0.2">
      <c r="Q399" s="25"/>
      <c r="T399" s="25"/>
      <c r="W399" s="25"/>
      <c r="Z399" s="25"/>
      <c r="AC399" s="25"/>
      <c r="AF399" s="25"/>
      <c r="AI399" s="25"/>
    </row>
    <row r="400" spans="17:35" ht="12.75" customHeight="1" x14ac:dyDescent="0.2">
      <c r="Q400" s="25"/>
      <c r="T400" s="25"/>
      <c r="W400" s="25"/>
      <c r="Z400" s="25"/>
      <c r="AC400" s="25"/>
      <c r="AF400" s="25"/>
      <c r="AI400" s="25"/>
    </row>
    <row r="401" spans="17:35" ht="12.75" customHeight="1" x14ac:dyDescent="0.2">
      <c r="Q401" s="25"/>
      <c r="T401" s="25"/>
      <c r="W401" s="25"/>
      <c r="Z401" s="25"/>
      <c r="AC401" s="25"/>
      <c r="AF401" s="25"/>
      <c r="AI401" s="25"/>
    </row>
    <row r="402" spans="17:35" ht="12.75" customHeight="1" x14ac:dyDescent="0.2">
      <c r="Q402" s="25"/>
      <c r="T402" s="25"/>
      <c r="W402" s="25"/>
      <c r="Z402" s="25"/>
      <c r="AC402" s="25"/>
      <c r="AF402" s="25"/>
      <c r="AI402" s="25"/>
    </row>
    <row r="403" spans="17:35" ht="12.75" customHeight="1" x14ac:dyDescent="0.2">
      <c r="Q403" s="25"/>
      <c r="T403" s="25"/>
      <c r="W403" s="25"/>
      <c r="Z403" s="25"/>
      <c r="AC403" s="25"/>
      <c r="AF403" s="25"/>
      <c r="AI403" s="25"/>
    </row>
    <row r="404" spans="17:35" ht="12.75" customHeight="1" x14ac:dyDescent="0.2">
      <c r="Q404" s="25"/>
      <c r="T404" s="25"/>
      <c r="W404" s="25"/>
      <c r="Z404" s="25"/>
      <c r="AC404" s="25"/>
      <c r="AF404" s="25"/>
      <c r="AI404" s="25"/>
    </row>
    <row r="405" spans="17:35" ht="12.75" customHeight="1" x14ac:dyDescent="0.2">
      <c r="Q405" s="25"/>
      <c r="T405" s="25"/>
      <c r="W405" s="25"/>
      <c r="Z405" s="25"/>
      <c r="AC405" s="25"/>
      <c r="AF405" s="25"/>
      <c r="AI405" s="25"/>
    </row>
    <row r="406" spans="17:35" ht="12.75" customHeight="1" x14ac:dyDescent="0.2">
      <c r="Q406" s="25"/>
      <c r="T406" s="25"/>
      <c r="W406" s="25"/>
      <c r="Z406" s="25"/>
      <c r="AC406" s="25"/>
      <c r="AF406" s="25"/>
      <c r="AI406" s="25"/>
    </row>
    <row r="407" spans="17:35" ht="12.75" customHeight="1" x14ac:dyDescent="0.2">
      <c r="Q407" s="25"/>
      <c r="T407" s="25"/>
      <c r="W407" s="25"/>
      <c r="Z407" s="25"/>
      <c r="AC407" s="25"/>
      <c r="AF407" s="25"/>
      <c r="AI407" s="25"/>
    </row>
    <row r="408" spans="17:35" ht="12.75" customHeight="1" x14ac:dyDescent="0.2">
      <c r="Q408" s="25"/>
      <c r="T408" s="25"/>
      <c r="W408" s="25"/>
      <c r="Z408" s="25"/>
      <c r="AC408" s="25"/>
      <c r="AF408" s="25"/>
      <c r="AI408" s="25"/>
    </row>
    <row r="409" spans="17:35" ht="12.75" customHeight="1" x14ac:dyDescent="0.2">
      <c r="Q409" s="25"/>
      <c r="T409" s="25"/>
      <c r="W409" s="25"/>
      <c r="Z409" s="25"/>
      <c r="AC409" s="25"/>
      <c r="AF409" s="25"/>
      <c r="AI409" s="25"/>
    </row>
    <row r="410" spans="17:35" ht="12.75" customHeight="1" x14ac:dyDescent="0.2">
      <c r="Q410" s="25"/>
      <c r="T410" s="25"/>
      <c r="W410" s="25"/>
      <c r="Z410" s="25"/>
      <c r="AC410" s="25"/>
      <c r="AF410" s="25"/>
      <c r="AI410" s="25"/>
    </row>
    <row r="411" spans="17:35" ht="12.75" customHeight="1" x14ac:dyDescent="0.2">
      <c r="Q411" s="25"/>
      <c r="T411" s="25"/>
      <c r="W411" s="25"/>
      <c r="Z411" s="25"/>
      <c r="AC411" s="25"/>
      <c r="AF411" s="25"/>
      <c r="AI411" s="25"/>
    </row>
    <row r="412" spans="17:35" ht="12.75" customHeight="1" x14ac:dyDescent="0.2">
      <c r="Q412" s="25"/>
      <c r="T412" s="25"/>
      <c r="W412" s="25"/>
      <c r="Z412" s="25"/>
      <c r="AC412" s="25"/>
      <c r="AF412" s="25"/>
      <c r="AI412" s="25"/>
    </row>
    <row r="413" spans="17:35" ht="12.75" customHeight="1" x14ac:dyDescent="0.2">
      <c r="Q413" s="25"/>
      <c r="T413" s="25"/>
      <c r="W413" s="25"/>
      <c r="Z413" s="25"/>
      <c r="AC413" s="25"/>
      <c r="AF413" s="25"/>
      <c r="AI413" s="25"/>
    </row>
    <row r="414" spans="17:35" ht="12.75" customHeight="1" x14ac:dyDescent="0.2">
      <c r="Q414" s="25"/>
      <c r="T414" s="25"/>
      <c r="W414" s="25"/>
      <c r="Z414" s="25"/>
      <c r="AC414" s="25"/>
      <c r="AF414" s="25"/>
      <c r="AI414" s="25"/>
    </row>
    <row r="415" spans="17:35" ht="12.75" customHeight="1" x14ac:dyDescent="0.2">
      <c r="Q415" s="25"/>
      <c r="T415" s="25"/>
      <c r="W415" s="25"/>
      <c r="Z415" s="25"/>
      <c r="AC415" s="25"/>
      <c r="AF415" s="25"/>
      <c r="AI415" s="25"/>
    </row>
    <row r="416" spans="17:35" ht="12.75" customHeight="1" x14ac:dyDescent="0.2">
      <c r="Q416" s="25"/>
      <c r="T416" s="25"/>
      <c r="W416" s="25"/>
      <c r="Z416" s="25"/>
      <c r="AC416" s="25"/>
      <c r="AF416" s="25"/>
      <c r="AI416" s="25"/>
    </row>
    <row r="417" spans="17:35" ht="12.75" customHeight="1" x14ac:dyDescent="0.2">
      <c r="Q417" s="25"/>
      <c r="T417" s="25"/>
      <c r="W417" s="25"/>
      <c r="Z417" s="25"/>
      <c r="AC417" s="25"/>
      <c r="AF417" s="25"/>
      <c r="AI417" s="25"/>
    </row>
    <row r="418" spans="17:35" ht="12.75" customHeight="1" x14ac:dyDescent="0.2">
      <c r="Q418" s="25"/>
      <c r="T418" s="25"/>
      <c r="W418" s="25"/>
      <c r="Z418" s="25"/>
      <c r="AC418" s="25"/>
      <c r="AF418" s="25"/>
      <c r="AI418" s="25"/>
    </row>
    <row r="419" spans="17:35" ht="12.75" customHeight="1" x14ac:dyDescent="0.2">
      <c r="Q419" s="25"/>
      <c r="T419" s="25"/>
      <c r="W419" s="25"/>
      <c r="Z419" s="25"/>
      <c r="AC419" s="25"/>
      <c r="AF419" s="25"/>
      <c r="AI419" s="25"/>
    </row>
    <row r="420" spans="17:35" ht="12.75" customHeight="1" x14ac:dyDescent="0.2">
      <c r="Q420" s="25"/>
      <c r="T420" s="25"/>
      <c r="W420" s="25"/>
      <c r="Z420" s="25"/>
      <c r="AC420" s="25"/>
      <c r="AF420" s="25"/>
      <c r="AI420" s="25"/>
    </row>
    <row r="421" spans="17:35" ht="12.75" customHeight="1" x14ac:dyDescent="0.2">
      <c r="Q421" s="25"/>
      <c r="T421" s="25"/>
      <c r="W421" s="25"/>
      <c r="Z421" s="25"/>
      <c r="AC421" s="25"/>
      <c r="AF421" s="25"/>
      <c r="AI421" s="25"/>
    </row>
    <row r="422" spans="17:35" ht="12.75" customHeight="1" x14ac:dyDescent="0.2">
      <c r="Q422" s="25"/>
      <c r="T422" s="25"/>
      <c r="W422" s="25"/>
      <c r="Z422" s="25"/>
      <c r="AC422" s="25"/>
      <c r="AF422" s="25"/>
      <c r="AI422" s="25"/>
    </row>
    <row r="423" spans="17:35" ht="12.75" customHeight="1" x14ac:dyDescent="0.2">
      <c r="Q423" s="25"/>
      <c r="T423" s="25"/>
      <c r="W423" s="25"/>
      <c r="Z423" s="25"/>
      <c r="AC423" s="25"/>
      <c r="AF423" s="25"/>
      <c r="AI423" s="25"/>
    </row>
    <row r="424" spans="17:35" ht="12.75" customHeight="1" x14ac:dyDescent="0.2">
      <c r="Q424" s="25"/>
      <c r="T424" s="25"/>
      <c r="W424" s="25"/>
      <c r="Z424" s="25"/>
      <c r="AC424" s="25"/>
      <c r="AF424" s="25"/>
      <c r="AI424" s="25"/>
    </row>
    <row r="425" spans="17:35" ht="12.75" customHeight="1" x14ac:dyDescent="0.2">
      <c r="Q425" s="25"/>
      <c r="T425" s="25"/>
      <c r="W425" s="25"/>
      <c r="Z425" s="25"/>
      <c r="AC425" s="25"/>
      <c r="AF425" s="25"/>
      <c r="AI425" s="25"/>
    </row>
    <row r="426" spans="17:35" ht="12.75" customHeight="1" x14ac:dyDescent="0.2">
      <c r="Q426" s="25"/>
      <c r="T426" s="25"/>
      <c r="W426" s="25"/>
      <c r="Z426" s="25"/>
      <c r="AC426" s="25"/>
      <c r="AF426" s="25"/>
      <c r="AI426" s="25"/>
    </row>
    <row r="427" spans="17:35" ht="12.75" customHeight="1" x14ac:dyDescent="0.2">
      <c r="Q427" s="25"/>
      <c r="T427" s="25"/>
      <c r="W427" s="25"/>
      <c r="Z427" s="25"/>
      <c r="AC427" s="25"/>
      <c r="AF427" s="25"/>
      <c r="AI427" s="25"/>
    </row>
    <row r="428" spans="17:35" ht="12.75" customHeight="1" x14ac:dyDescent="0.2">
      <c r="Q428" s="25"/>
      <c r="T428" s="25"/>
      <c r="W428" s="25"/>
      <c r="Z428" s="25"/>
      <c r="AC428" s="25"/>
      <c r="AF428" s="25"/>
      <c r="AI428" s="25"/>
    </row>
    <row r="429" spans="17:35" ht="12.75" customHeight="1" x14ac:dyDescent="0.2">
      <c r="Q429" s="25"/>
      <c r="T429" s="25"/>
      <c r="W429" s="25"/>
      <c r="Z429" s="25"/>
      <c r="AC429" s="25"/>
      <c r="AF429" s="25"/>
      <c r="AI429" s="25"/>
    </row>
    <row r="430" spans="17:35" ht="12.75" customHeight="1" x14ac:dyDescent="0.2">
      <c r="Q430" s="25"/>
      <c r="T430" s="25"/>
      <c r="W430" s="25"/>
      <c r="Z430" s="25"/>
      <c r="AC430" s="25"/>
      <c r="AF430" s="25"/>
      <c r="AI430" s="25"/>
    </row>
    <row r="431" spans="17:35" ht="12.75" customHeight="1" x14ac:dyDescent="0.2">
      <c r="Q431" s="25"/>
      <c r="T431" s="25"/>
      <c r="W431" s="25"/>
      <c r="Z431" s="25"/>
      <c r="AC431" s="25"/>
      <c r="AF431" s="25"/>
      <c r="AI431" s="25"/>
    </row>
    <row r="432" spans="17:35" ht="12.75" customHeight="1" x14ac:dyDescent="0.2">
      <c r="Q432" s="25"/>
      <c r="T432" s="25"/>
      <c r="W432" s="25"/>
      <c r="Z432" s="25"/>
      <c r="AC432" s="25"/>
      <c r="AF432" s="25"/>
      <c r="AI432" s="25"/>
    </row>
    <row r="433" spans="17:35" ht="12.75" customHeight="1" x14ac:dyDescent="0.2">
      <c r="Q433" s="25"/>
      <c r="T433" s="25"/>
      <c r="W433" s="25"/>
      <c r="Z433" s="25"/>
      <c r="AC433" s="25"/>
      <c r="AF433" s="25"/>
      <c r="AI433" s="25"/>
    </row>
    <row r="434" spans="17:35" ht="12.75" customHeight="1" x14ac:dyDescent="0.2">
      <c r="Q434" s="25"/>
      <c r="T434" s="25"/>
      <c r="W434" s="25"/>
      <c r="Z434" s="25"/>
      <c r="AC434" s="25"/>
      <c r="AF434" s="25"/>
      <c r="AI434" s="25"/>
    </row>
    <row r="435" spans="17:35" ht="12.75" customHeight="1" x14ac:dyDescent="0.2">
      <c r="Q435" s="25"/>
      <c r="T435" s="25"/>
      <c r="W435" s="25"/>
      <c r="Z435" s="25"/>
      <c r="AC435" s="25"/>
      <c r="AF435" s="25"/>
      <c r="AI435" s="25"/>
    </row>
    <row r="436" spans="17:35" ht="12.75" customHeight="1" x14ac:dyDescent="0.2">
      <c r="Q436" s="25"/>
      <c r="T436" s="25"/>
      <c r="W436" s="25"/>
      <c r="Z436" s="25"/>
      <c r="AC436" s="25"/>
      <c r="AF436" s="25"/>
      <c r="AI436" s="25"/>
    </row>
    <row r="437" spans="17:35" ht="12.75" customHeight="1" x14ac:dyDescent="0.2">
      <c r="Q437" s="25"/>
      <c r="T437" s="25"/>
      <c r="W437" s="25"/>
      <c r="Z437" s="25"/>
      <c r="AC437" s="25"/>
      <c r="AF437" s="25"/>
      <c r="AI437" s="25"/>
    </row>
    <row r="438" spans="17:35" ht="12.75" customHeight="1" x14ac:dyDescent="0.2">
      <c r="Q438" s="25"/>
      <c r="T438" s="25"/>
      <c r="W438" s="25"/>
      <c r="Z438" s="25"/>
      <c r="AC438" s="25"/>
      <c r="AF438" s="25"/>
      <c r="AI438" s="25"/>
    </row>
    <row r="439" spans="17:35" ht="12.75" customHeight="1" x14ac:dyDescent="0.2">
      <c r="Q439" s="25"/>
      <c r="T439" s="25"/>
      <c r="W439" s="25"/>
      <c r="Z439" s="25"/>
      <c r="AC439" s="25"/>
      <c r="AF439" s="25"/>
      <c r="AI439" s="25"/>
    </row>
    <row r="440" spans="17:35" ht="12.75" customHeight="1" x14ac:dyDescent="0.2">
      <c r="Q440" s="25"/>
      <c r="T440" s="25"/>
      <c r="W440" s="25"/>
      <c r="Z440" s="25"/>
      <c r="AC440" s="25"/>
      <c r="AF440" s="25"/>
      <c r="AI440" s="25"/>
    </row>
    <row r="441" spans="17:35" ht="12.75" customHeight="1" x14ac:dyDescent="0.2">
      <c r="Q441" s="25"/>
      <c r="T441" s="25"/>
      <c r="W441" s="25"/>
      <c r="Z441" s="25"/>
      <c r="AC441" s="25"/>
      <c r="AF441" s="25"/>
      <c r="AI441" s="25"/>
    </row>
    <row r="442" spans="17:35" ht="12.75" customHeight="1" x14ac:dyDescent="0.2">
      <c r="Q442" s="25"/>
      <c r="T442" s="25"/>
      <c r="W442" s="25"/>
      <c r="Z442" s="25"/>
      <c r="AC442" s="25"/>
      <c r="AF442" s="25"/>
      <c r="AI442" s="25"/>
    </row>
    <row r="443" spans="17:35" ht="12.75" customHeight="1" x14ac:dyDescent="0.2">
      <c r="Q443" s="25"/>
      <c r="T443" s="25"/>
      <c r="W443" s="25"/>
      <c r="Z443" s="25"/>
      <c r="AC443" s="25"/>
      <c r="AF443" s="25"/>
      <c r="AI443" s="25"/>
    </row>
    <row r="444" spans="17:35" ht="12.75" customHeight="1" x14ac:dyDescent="0.2">
      <c r="Q444" s="25"/>
      <c r="T444" s="25"/>
      <c r="W444" s="25"/>
      <c r="Z444" s="25"/>
      <c r="AC444" s="25"/>
      <c r="AF444" s="25"/>
      <c r="AI444" s="25"/>
    </row>
    <row r="445" spans="17:35" ht="12.75" customHeight="1" x14ac:dyDescent="0.2">
      <c r="Q445" s="25"/>
      <c r="T445" s="25"/>
      <c r="W445" s="25"/>
      <c r="Z445" s="25"/>
      <c r="AC445" s="25"/>
      <c r="AF445" s="25"/>
      <c r="AI445" s="25"/>
    </row>
    <row r="446" spans="17:35" ht="12.75" customHeight="1" x14ac:dyDescent="0.2">
      <c r="Q446" s="25"/>
      <c r="T446" s="25"/>
      <c r="W446" s="25"/>
      <c r="Z446" s="25"/>
      <c r="AC446" s="25"/>
      <c r="AF446" s="25"/>
      <c r="AI446" s="25"/>
    </row>
    <row r="447" spans="17:35" ht="12.75" customHeight="1" x14ac:dyDescent="0.2">
      <c r="Q447" s="25"/>
      <c r="T447" s="25"/>
      <c r="W447" s="25"/>
      <c r="Z447" s="25"/>
      <c r="AC447" s="25"/>
      <c r="AF447" s="25"/>
      <c r="AI447" s="25"/>
    </row>
    <row r="448" spans="17:35" ht="12.75" customHeight="1" x14ac:dyDescent="0.2">
      <c r="Q448" s="25"/>
      <c r="T448" s="25"/>
      <c r="W448" s="25"/>
      <c r="Z448" s="25"/>
      <c r="AC448" s="25"/>
      <c r="AF448" s="25"/>
      <c r="AI448" s="25"/>
    </row>
    <row r="449" spans="17:35" ht="12.75" customHeight="1" x14ac:dyDescent="0.2">
      <c r="Q449" s="25"/>
      <c r="T449" s="25"/>
      <c r="W449" s="25"/>
      <c r="Z449" s="25"/>
      <c r="AC449" s="25"/>
      <c r="AF449" s="25"/>
      <c r="AI449" s="25"/>
    </row>
    <row r="450" spans="17:35" ht="12.75" customHeight="1" x14ac:dyDescent="0.2">
      <c r="Q450" s="25"/>
      <c r="T450" s="25"/>
      <c r="W450" s="25"/>
      <c r="Z450" s="25"/>
      <c r="AC450" s="25"/>
      <c r="AF450" s="25"/>
      <c r="AI450" s="25"/>
    </row>
    <row r="451" spans="17:35" ht="12.75" customHeight="1" x14ac:dyDescent="0.2">
      <c r="Q451" s="25"/>
      <c r="T451" s="25"/>
      <c r="W451" s="25"/>
      <c r="Z451" s="25"/>
      <c r="AC451" s="25"/>
      <c r="AF451" s="25"/>
      <c r="AI451" s="25"/>
    </row>
    <row r="452" spans="17:35" ht="12.75" customHeight="1" x14ac:dyDescent="0.2">
      <c r="Q452" s="25"/>
      <c r="T452" s="25"/>
      <c r="W452" s="25"/>
      <c r="Z452" s="25"/>
      <c r="AC452" s="25"/>
      <c r="AF452" s="25"/>
      <c r="AI452" s="25"/>
    </row>
    <row r="453" spans="17:35" ht="12.75" customHeight="1" x14ac:dyDescent="0.2">
      <c r="Q453" s="25"/>
      <c r="T453" s="25"/>
      <c r="W453" s="25"/>
      <c r="Z453" s="25"/>
      <c r="AC453" s="25"/>
      <c r="AF453" s="25"/>
      <c r="AI453" s="25"/>
    </row>
    <row r="454" spans="17:35" ht="12.75" customHeight="1" x14ac:dyDescent="0.2">
      <c r="Q454" s="25"/>
      <c r="T454" s="25"/>
      <c r="W454" s="25"/>
      <c r="Z454" s="25"/>
      <c r="AC454" s="25"/>
      <c r="AF454" s="25"/>
      <c r="AI454" s="25"/>
    </row>
    <row r="455" spans="17:35" ht="12.75" customHeight="1" x14ac:dyDescent="0.2">
      <c r="Q455" s="25"/>
      <c r="T455" s="25"/>
      <c r="W455" s="25"/>
      <c r="Z455" s="25"/>
      <c r="AC455" s="25"/>
      <c r="AF455" s="25"/>
      <c r="AI455" s="25"/>
    </row>
    <row r="456" spans="17:35" ht="12.75" customHeight="1" x14ac:dyDescent="0.2">
      <c r="Q456" s="25"/>
      <c r="T456" s="25"/>
      <c r="W456" s="25"/>
      <c r="Z456" s="25"/>
      <c r="AC456" s="25"/>
      <c r="AF456" s="25"/>
      <c r="AI456" s="25"/>
    </row>
    <row r="457" spans="17:35" ht="12.75" customHeight="1" x14ac:dyDescent="0.2">
      <c r="Q457" s="25"/>
      <c r="T457" s="25"/>
      <c r="W457" s="25"/>
      <c r="Z457" s="25"/>
      <c r="AC457" s="25"/>
      <c r="AF457" s="25"/>
      <c r="AI457" s="25"/>
    </row>
    <row r="458" spans="17:35" ht="12.75" customHeight="1" x14ac:dyDescent="0.2">
      <c r="Q458" s="25"/>
      <c r="T458" s="25"/>
      <c r="W458" s="25"/>
      <c r="Z458" s="25"/>
      <c r="AC458" s="25"/>
      <c r="AF458" s="25"/>
      <c r="AI458" s="25"/>
    </row>
    <row r="459" spans="17:35" ht="12.75" customHeight="1" x14ac:dyDescent="0.2">
      <c r="Q459" s="25"/>
      <c r="T459" s="25"/>
      <c r="W459" s="25"/>
      <c r="Z459" s="25"/>
      <c r="AC459" s="25"/>
      <c r="AF459" s="25"/>
      <c r="AI459" s="25"/>
    </row>
    <row r="460" spans="17:35" ht="12.75" customHeight="1" x14ac:dyDescent="0.2">
      <c r="Q460" s="25"/>
      <c r="T460" s="25"/>
      <c r="W460" s="25"/>
      <c r="Z460" s="25"/>
      <c r="AC460" s="25"/>
      <c r="AF460" s="25"/>
      <c r="AI460" s="25"/>
    </row>
    <row r="461" spans="17:35" ht="12.75" customHeight="1" x14ac:dyDescent="0.2">
      <c r="Q461" s="25"/>
      <c r="T461" s="25"/>
      <c r="W461" s="25"/>
      <c r="Z461" s="25"/>
      <c r="AC461" s="25"/>
      <c r="AF461" s="25"/>
      <c r="AI461" s="25"/>
    </row>
    <row r="462" spans="17:35" ht="12.75" customHeight="1" x14ac:dyDescent="0.2">
      <c r="Q462" s="25"/>
      <c r="T462" s="25"/>
      <c r="W462" s="25"/>
      <c r="Z462" s="25"/>
      <c r="AC462" s="25"/>
      <c r="AF462" s="25"/>
      <c r="AI462" s="25"/>
    </row>
    <row r="463" spans="17:35" ht="12.75" customHeight="1" x14ac:dyDescent="0.2">
      <c r="Q463" s="25"/>
      <c r="T463" s="25"/>
      <c r="W463" s="25"/>
      <c r="Z463" s="25"/>
      <c r="AC463" s="25"/>
      <c r="AF463" s="25"/>
      <c r="AI463" s="25"/>
    </row>
    <row r="464" spans="17:35" ht="12.75" customHeight="1" x14ac:dyDescent="0.2">
      <c r="Q464" s="25"/>
      <c r="T464" s="25"/>
      <c r="W464" s="25"/>
      <c r="Z464" s="25"/>
      <c r="AC464" s="25"/>
      <c r="AF464" s="25"/>
      <c r="AI464" s="25"/>
    </row>
    <row r="465" spans="17:35" ht="12.75" customHeight="1" x14ac:dyDescent="0.2">
      <c r="Q465" s="25"/>
      <c r="T465" s="25"/>
      <c r="W465" s="25"/>
      <c r="Z465" s="25"/>
      <c r="AC465" s="25"/>
      <c r="AF465" s="25"/>
      <c r="AI465" s="25"/>
    </row>
    <row r="466" spans="17:35" ht="12.75" customHeight="1" x14ac:dyDescent="0.2">
      <c r="Q466" s="25"/>
      <c r="T466" s="25"/>
      <c r="W466" s="25"/>
      <c r="Z466" s="25"/>
      <c r="AC466" s="25"/>
      <c r="AF466" s="25"/>
      <c r="AI466" s="25"/>
    </row>
    <row r="467" spans="17:35" ht="12.75" customHeight="1" x14ac:dyDescent="0.2">
      <c r="Q467" s="25"/>
      <c r="T467" s="25"/>
      <c r="W467" s="25"/>
      <c r="Z467" s="25"/>
      <c r="AC467" s="25"/>
      <c r="AF467" s="25"/>
      <c r="AI467" s="25"/>
    </row>
    <row r="468" spans="17:35" ht="12.75" customHeight="1" x14ac:dyDescent="0.2">
      <c r="Q468" s="25"/>
      <c r="T468" s="25"/>
      <c r="W468" s="25"/>
      <c r="Z468" s="25"/>
      <c r="AC468" s="25"/>
      <c r="AF468" s="25"/>
      <c r="AI468" s="25"/>
    </row>
    <row r="469" spans="17:35" ht="12.75" customHeight="1" x14ac:dyDescent="0.2">
      <c r="Q469" s="25"/>
      <c r="T469" s="25"/>
      <c r="W469" s="25"/>
      <c r="Z469" s="25"/>
      <c r="AC469" s="25"/>
      <c r="AF469" s="25"/>
      <c r="AI469" s="25"/>
    </row>
    <row r="470" spans="17:35" ht="12.75" customHeight="1" x14ac:dyDescent="0.2">
      <c r="Q470" s="25"/>
      <c r="T470" s="25"/>
      <c r="W470" s="25"/>
      <c r="Z470" s="25"/>
      <c r="AC470" s="25"/>
      <c r="AF470" s="25"/>
      <c r="AI470" s="25"/>
    </row>
    <row r="471" spans="17:35" ht="12.75" customHeight="1" x14ac:dyDescent="0.2">
      <c r="Q471" s="25"/>
      <c r="T471" s="25"/>
      <c r="W471" s="25"/>
      <c r="Z471" s="25"/>
      <c r="AC471" s="25"/>
      <c r="AF471" s="25"/>
      <c r="AI471" s="25"/>
    </row>
    <row r="472" spans="17:35" ht="12.75" customHeight="1" x14ac:dyDescent="0.2">
      <c r="Q472" s="25"/>
      <c r="T472" s="25"/>
      <c r="W472" s="25"/>
      <c r="Z472" s="25"/>
      <c r="AC472" s="25"/>
      <c r="AF472" s="25"/>
      <c r="AI472" s="25"/>
    </row>
    <row r="473" spans="17:35" ht="12.75" customHeight="1" x14ac:dyDescent="0.2">
      <c r="Q473" s="25"/>
      <c r="T473" s="25"/>
      <c r="W473" s="25"/>
      <c r="Z473" s="25"/>
      <c r="AC473" s="25"/>
      <c r="AF473" s="25"/>
      <c r="AI473" s="25"/>
    </row>
    <row r="474" spans="17:35" ht="12.75" customHeight="1" x14ac:dyDescent="0.2">
      <c r="Q474" s="25"/>
      <c r="T474" s="25"/>
      <c r="W474" s="25"/>
      <c r="Z474" s="25"/>
      <c r="AC474" s="25"/>
      <c r="AF474" s="25"/>
      <c r="AI474" s="25"/>
    </row>
    <row r="475" spans="17:35" ht="12.75" customHeight="1" x14ac:dyDescent="0.2">
      <c r="Q475" s="25"/>
      <c r="T475" s="25"/>
      <c r="W475" s="25"/>
      <c r="Z475" s="25"/>
      <c r="AC475" s="25"/>
      <c r="AF475" s="25"/>
      <c r="AI475" s="25"/>
    </row>
    <row r="476" spans="17:35" ht="12.75" customHeight="1" x14ac:dyDescent="0.2">
      <c r="Q476" s="25"/>
      <c r="T476" s="25"/>
      <c r="W476" s="25"/>
      <c r="Z476" s="25"/>
      <c r="AC476" s="25"/>
      <c r="AF476" s="25"/>
      <c r="AI476" s="25"/>
    </row>
    <row r="477" spans="17:35" ht="12.75" customHeight="1" x14ac:dyDescent="0.2">
      <c r="Q477" s="25"/>
      <c r="T477" s="25"/>
      <c r="W477" s="25"/>
      <c r="Z477" s="25"/>
      <c r="AC477" s="25"/>
      <c r="AF477" s="25"/>
      <c r="AI477" s="25"/>
    </row>
    <row r="478" spans="17:35" ht="12.75" customHeight="1" x14ac:dyDescent="0.2">
      <c r="Q478" s="25"/>
      <c r="T478" s="25"/>
      <c r="W478" s="25"/>
      <c r="Z478" s="25"/>
      <c r="AC478" s="25"/>
      <c r="AF478" s="25"/>
      <c r="AI478" s="25"/>
    </row>
    <row r="479" spans="17:35" ht="12.75" customHeight="1" x14ac:dyDescent="0.2">
      <c r="Q479" s="25"/>
      <c r="T479" s="25"/>
      <c r="W479" s="25"/>
      <c r="Z479" s="25"/>
      <c r="AC479" s="25"/>
      <c r="AF479" s="25"/>
      <c r="AI479" s="25"/>
    </row>
    <row r="480" spans="17:35" ht="12.75" customHeight="1" x14ac:dyDescent="0.2">
      <c r="Q480" s="25"/>
      <c r="T480" s="25"/>
      <c r="W480" s="25"/>
      <c r="Z480" s="25"/>
      <c r="AC480" s="25"/>
      <c r="AF480" s="25"/>
      <c r="AI480" s="25"/>
    </row>
    <row r="481" spans="17:35" ht="12.75" customHeight="1" x14ac:dyDescent="0.2">
      <c r="Q481" s="25"/>
      <c r="T481" s="25"/>
      <c r="W481" s="25"/>
      <c r="Z481" s="25"/>
      <c r="AC481" s="25"/>
      <c r="AF481" s="25"/>
      <c r="AI481" s="25"/>
    </row>
    <row r="482" spans="17:35" ht="12.75" customHeight="1" x14ac:dyDescent="0.2">
      <c r="Q482" s="25"/>
      <c r="T482" s="25"/>
      <c r="W482" s="25"/>
      <c r="Z482" s="25"/>
      <c r="AC482" s="25"/>
      <c r="AF482" s="25"/>
      <c r="AI482" s="25"/>
    </row>
    <row r="483" spans="17:35" ht="12.75" customHeight="1" x14ac:dyDescent="0.2">
      <c r="Q483" s="25"/>
      <c r="T483" s="25"/>
      <c r="W483" s="25"/>
      <c r="Z483" s="25"/>
      <c r="AC483" s="25"/>
      <c r="AF483" s="25"/>
      <c r="AI483" s="25"/>
    </row>
    <row r="484" spans="17:35" ht="12.75" customHeight="1" x14ac:dyDescent="0.2">
      <c r="Q484" s="25"/>
      <c r="T484" s="25"/>
      <c r="W484" s="25"/>
      <c r="Z484" s="25"/>
      <c r="AC484" s="25"/>
      <c r="AF484" s="25"/>
      <c r="AI484" s="25"/>
    </row>
    <row r="485" spans="17:35" ht="12.75" customHeight="1" x14ac:dyDescent="0.2">
      <c r="Q485" s="25"/>
      <c r="T485" s="25"/>
      <c r="W485" s="25"/>
      <c r="Z485" s="25"/>
      <c r="AC485" s="25"/>
      <c r="AF485" s="25"/>
      <c r="AI485" s="25"/>
    </row>
    <row r="486" spans="17:35" ht="12.75" customHeight="1" x14ac:dyDescent="0.2">
      <c r="Q486" s="25"/>
      <c r="T486" s="25"/>
      <c r="W486" s="25"/>
      <c r="Z486" s="25"/>
      <c r="AC486" s="25"/>
      <c r="AF486" s="25"/>
      <c r="AI486" s="25"/>
    </row>
    <row r="487" spans="17:35" ht="12.75" customHeight="1" x14ac:dyDescent="0.2">
      <c r="Q487" s="25"/>
      <c r="T487" s="25"/>
      <c r="W487" s="25"/>
      <c r="Z487" s="25"/>
      <c r="AC487" s="25"/>
      <c r="AF487" s="25"/>
      <c r="AI487" s="25"/>
    </row>
    <row r="488" spans="17:35" ht="12.75" customHeight="1" x14ac:dyDescent="0.2">
      <c r="Q488" s="25"/>
      <c r="T488" s="25"/>
      <c r="W488" s="25"/>
      <c r="Z488" s="25"/>
      <c r="AC488" s="25"/>
      <c r="AF488" s="25"/>
      <c r="AI488" s="25"/>
    </row>
    <row r="489" spans="17:35" ht="12.75" customHeight="1" x14ac:dyDescent="0.2">
      <c r="Q489" s="25"/>
      <c r="T489" s="25"/>
      <c r="W489" s="25"/>
      <c r="Z489" s="25"/>
      <c r="AC489" s="25"/>
      <c r="AF489" s="25"/>
      <c r="AI489" s="25"/>
    </row>
    <row r="490" spans="17:35" ht="12.75" customHeight="1" x14ac:dyDescent="0.2">
      <c r="Q490" s="25"/>
      <c r="T490" s="25"/>
      <c r="W490" s="25"/>
      <c r="Z490" s="25"/>
      <c r="AC490" s="25"/>
      <c r="AF490" s="25"/>
      <c r="AI490" s="25"/>
    </row>
    <row r="491" spans="17:35" ht="12.75" customHeight="1" x14ac:dyDescent="0.2">
      <c r="Q491" s="25"/>
      <c r="T491" s="25"/>
      <c r="W491" s="25"/>
      <c r="Z491" s="25"/>
      <c r="AC491" s="25"/>
      <c r="AF491" s="25"/>
      <c r="AI491" s="25"/>
    </row>
    <row r="492" spans="17:35" ht="12.75" customHeight="1" x14ac:dyDescent="0.2">
      <c r="Q492" s="25"/>
      <c r="T492" s="25"/>
      <c r="W492" s="25"/>
      <c r="Z492" s="25"/>
      <c r="AC492" s="25"/>
      <c r="AF492" s="25"/>
      <c r="AI492" s="25"/>
    </row>
    <row r="493" spans="17:35" ht="12.75" customHeight="1" x14ac:dyDescent="0.2">
      <c r="Q493" s="25"/>
      <c r="T493" s="25"/>
      <c r="W493" s="25"/>
      <c r="Z493" s="25"/>
      <c r="AC493" s="25"/>
      <c r="AF493" s="25"/>
      <c r="AI493" s="25"/>
    </row>
    <row r="494" spans="17:35" ht="12.75" customHeight="1" x14ac:dyDescent="0.2">
      <c r="Q494" s="25"/>
      <c r="T494" s="25"/>
      <c r="W494" s="25"/>
      <c r="Z494" s="25"/>
      <c r="AC494" s="25"/>
      <c r="AF494" s="25"/>
      <c r="AI494" s="25"/>
    </row>
    <row r="495" spans="17:35" ht="12.75" customHeight="1" x14ac:dyDescent="0.2">
      <c r="Q495" s="25"/>
      <c r="T495" s="25"/>
      <c r="W495" s="25"/>
      <c r="Z495" s="25"/>
      <c r="AC495" s="25"/>
      <c r="AF495" s="25"/>
      <c r="AI495" s="25"/>
    </row>
    <row r="496" spans="17:35" ht="12.75" customHeight="1" x14ac:dyDescent="0.2">
      <c r="Q496" s="25"/>
      <c r="T496" s="25"/>
      <c r="W496" s="25"/>
      <c r="Z496" s="25"/>
      <c r="AC496" s="25"/>
      <c r="AF496" s="25"/>
      <c r="AI496" s="25"/>
    </row>
    <row r="497" spans="17:35" ht="12.75" customHeight="1" x14ac:dyDescent="0.2">
      <c r="Q497" s="25"/>
      <c r="T497" s="25"/>
      <c r="W497" s="25"/>
      <c r="Z497" s="25"/>
      <c r="AC497" s="25"/>
      <c r="AF497" s="25"/>
      <c r="AI497" s="25"/>
    </row>
    <row r="498" spans="17:35" ht="12.75" customHeight="1" x14ac:dyDescent="0.2">
      <c r="Q498" s="25"/>
      <c r="T498" s="25"/>
      <c r="W498" s="25"/>
      <c r="Z498" s="25"/>
      <c r="AC498" s="25"/>
      <c r="AF498" s="25"/>
      <c r="AI498" s="25"/>
    </row>
    <row r="499" spans="17:35" ht="12.75" customHeight="1" x14ac:dyDescent="0.2">
      <c r="Q499" s="25"/>
      <c r="T499" s="25"/>
      <c r="W499" s="25"/>
      <c r="Z499" s="25"/>
      <c r="AC499" s="25"/>
      <c r="AF499" s="25"/>
      <c r="AI499" s="25"/>
    </row>
    <row r="500" spans="17:35" ht="12.75" customHeight="1" x14ac:dyDescent="0.2">
      <c r="Q500" s="25"/>
      <c r="T500" s="25"/>
      <c r="W500" s="25"/>
      <c r="Z500" s="25"/>
      <c r="AC500" s="25"/>
      <c r="AF500" s="25"/>
      <c r="AI500" s="25"/>
    </row>
    <row r="501" spans="17:35" ht="12.75" customHeight="1" x14ac:dyDescent="0.2">
      <c r="Q501" s="25"/>
      <c r="T501" s="25"/>
      <c r="W501" s="25"/>
      <c r="Z501" s="25"/>
      <c r="AC501" s="25"/>
      <c r="AF501" s="25"/>
      <c r="AI501" s="25"/>
    </row>
    <row r="502" spans="17:35" ht="12.75" customHeight="1" x14ac:dyDescent="0.2">
      <c r="Q502" s="25"/>
      <c r="T502" s="25"/>
      <c r="W502" s="25"/>
      <c r="Z502" s="25"/>
      <c r="AC502" s="25"/>
      <c r="AF502" s="25"/>
      <c r="AI502" s="25"/>
    </row>
    <row r="503" spans="17:35" ht="12.75" customHeight="1" x14ac:dyDescent="0.2">
      <c r="Q503" s="25"/>
      <c r="T503" s="25"/>
      <c r="W503" s="25"/>
      <c r="Z503" s="25"/>
      <c r="AC503" s="25"/>
      <c r="AF503" s="25"/>
      <c r="AI503" s="25"/>
    </row>
    <row r="504" spans="17:35" ht="12.75" customHeight="1" x14ac:dyDescent="0.2">
      <c r="Q504" s="25"/>
      <c r="T504" s="25"/>
      <c r="W504" s="25"/>
      <c r="Z504" s="25"/>
      <c r="AC504" s="25"/>
      <c r="AF504" s="25"/>
      <c r="AI504" s="25"/>
    </row>
    <row r="505" spans="17:35" ht="12.75" customHeight="1" x14ac:dyDescent="0.2">
      <c r="Q505" s="25"/>
      <c r="T505" s="25"/>
      <c r="W505" s="25"/>
      <c r="Z505" s="25"/>
      <c r="AC505" s="25"/>
      <c r="AF505" s="25"/>
      <c r="AI505" s="25"/>
    </row>
    <row r="506" spans="17:35" ht="12.75" customHeight="1" x14ac:dyDescent="0.2">
      <c r="Q506" s="25"/>
      <c r="T506" s="25"/>
      <c r="W506" s="25"/>
      <c r="Z506" s="25"/>
      <c r="AC506" s="25"/>
      <c r="AF506" s="25"/>
      <c r="AI506" s="25"/>
    </row>
    <row r="507" spans="17:35" ht="12.75" customHeight="1" x14ac:dyDescent="0.2">
      <c r="Q507" s="25"/>
      <c r="T507" s="25"/>
      <c r="W507" s="25"/>
      <c r="Z507" s="25"/>
      <c r="AC507" s="25"/>
      <c r="AF507" s="25"/>
      <c r="AI507" s="25"/>
    </row>
    <row r="508" spans="17:35" ht="12.75" customHeight="1" x14ac:dyDescent="0.2">
      <c r="Q508" s="25"/>
      <c r="T508" s="25"/>
      <c r="W508" s="25"/>
      <c r="Z508" s="25"/>
      <c r="AC508" s="25"/>
      <c r="AF508" s="25"/>
      <c r="AI508" s="25"/>
    </row>
    <row r="509" spans="17:35" ht="12.75" customHeight="1" x14ac:dyDescent="0.2">
      <c r="Q509" s="25"/>
      <c r="T509" s="25"/>
      <c r="W509" s="25"/>
      <c r="Z509" s="25"/>
      <c r="AC509" s="25"/>
      <c r="AF509" s="25"/>
      <c r="AI509" s="25"/>
    </row>
    <row r="510" spans="17:35" ht="12.75" customHeight="1" x14ac:dyDescent="0.2">
      <c r="Q510" s="25"/>
      <c r="T510" s="25"/>
      <c r="W510" s="25"/>
      <c r="Z510" s="25"/>
      <c r="AC510" s="25"/>
      <c r="AF510" s="25"/>
      <c r="AI510" s="25"/>
    </row>
    <row r="511" spans="17:35" ht="12.75" customHeight="1" x14ac:dyDescent="0.2">
      <c r="Q511" s="25"/>
      <c r="T511" s="25"/>
      <c r="W511" s="25"/>
      <c r="Z511" s="25"/>
      <c r="AC511" s="25"/>
      <c r="AF511" s="25"/>
      <c r="AI511" s="25"/>
    </row>
    <row r="512" spans="17:35" ht="12.75" customHeight="1" x14ac:dyDescent="0.2">
      <c r="Q512" s="25"/>
      <c r="T512" s="25"/>
      <c r="W512" s="25"/>
      <c r="Z512" s="25"/>
      <c r="AC512" s="25"/>
      <c r="AF512" s="25"/>
      <c r="AI512" s="25"/>
    </row>
    <row r="513" spans="17:35" ht="12.75" customHeight="1" x14ac:dyDescent="0.2">
      <c r="Q513" s="25"/>
      <c r="T513" s="25"/>
      <c r="W513" s="25"/>
      <c r="Z513" s="25"/>
      <c r="AC513" s="25"/>
      <c r="AF513" s="25"/>
      <c r="AI513" s="25"/>
    </row>
    <row r="514" spans="17:35" ht="12.75" customHeight="1" x14ac:dyDescent="0.2">
      <c r="Q514" s="25"/>
      <c r="T514" s="25"/>
      <c r="W514" s="25"/>
      <c r="Z514" s="25"/>
      <c r="AC514" s="25"/>
      <c r="AF514" s="25"/>
      <c r="AI514" s="25"/>
    </row>
    <row r="515" spans="17:35" ht="12.75" customHeight="1" x14ac:dyDescent="0.2">
      <c r="Q515" s="25"/>
      <c r="T515" s="25"/>
      <c r="W515" s="25"/>
      <c r="Z515" s="25"/>
      <c r="AC515" s="25"/>
      <c r="AF515" s="25"/>
      <c r="AI515" s="25"/>
    </row>
    <row r="516" spans="17:35" ht="12.75" customHeight="1" x14ac:dyDescent="0.2">
      <c r="Q516" s="25"/>
      <c r="T516" s="25"/>
      <c r="W516" s="25"/>
      <c r="Z516" s="25"/>
      <c r="AC516" s="25"/>
      <c r="AF516" s="25"/>
      <c r="AI516" s="25"/>
    </row>
    <row r="517" spans="17:35" ht="12.75" customHeight="1" x14ac:dyDescent="0.2">
      <c r="Q517" s="25"/>
      <c r="T517" s="25"/>
      <c r="W517" s="25"/>
      <c r="Z517" s="25"/>
      <c r="AC517" s="25"/>
      <c r="AF517" s="25"/>
      <c r="AI517" s="25"/>
    </row>
    <row r="518" spans="17:35" ht="12.75" customHeight="1" x14ac:dyDescent="0.2">
      <c r="Q518" s="25"/>
      <c r="T518" s="25"/>
      <c r="W518" s="25"/>
      <c r="Z518" s="25"/>
      <c r="AC518" s="25"/>
      <c r="AF518" s="25"/>
      <c r="AI518" s="25"/>
    </row>
    <row r="519" spans="17:35" ht="12.75" customHeight="1" x14ac:dyDescent="0.2">
      <c r="Q519" s="25"/>
      <c r="T519" s="25"/>
      <c r="W519" s="25"/>
      <c r="Z519" s="25"/>
      <c r="AC519" s="25"/>
      <c r="AF519" s="25"/>
      <c r="AI519" s="25"/>
    </row>
    <row r="520" spans="17:35" ht="12.75" customHeight="1" x14ac:dyDescent="0.2">
      <c r="Q520" s="25"/>
      <c r="T520" s="25"/>
      <c r="W520" s="25"/>
      <c r="Z520" s="25"/>
      <c r="AC520" s="25"/>
      <c r="AF520" s="25"/>
      <c r="AI520" s="25"/>
    </row>
    <row r="521" spans="17:35" ht="12.75" customHeight="1" x14ac:dyDescent="0.2">
      <c r="Q521" s="25"/>
      <c r="T521" s="25"/>
      <c r="W521" s="25"/>
      <c r="Z521" s="25"/>
      <c r="AC521" s="25"/>
      <c r="AF521" s="25"/>
      <c r="AI521" s="25"/>
    </row>
    <row r="522" spans="17:35" ht="12.75" customHeight="1" x14ac:dyDescent="0.2">
      <c r="Q522" s="25"/>
      <c r="T522" s="25"/>
      <c r="W522" s="25"/>
      <c r="Z522" s="25"/>
      <c r="AC522" s="25"/>
      <c r="AF522" s="25"/>
      <c r="AI522" s="25"/>
    </row>
    <row r="523" spans="17:35" ht="12.75" customHeight="1" x14ac:dyDescent="0.2">
      <c r="Q523" s="25"/>
      <c r="T523" s="25"/>
      <c r="W523" s="25"/>
      <c r="Z523" s="25"/>
      <c r="AC523" s="25"/>
      <c r="AF523" s="25"/>
      <c r="AI523" s="25"/>
    </row>
    <row r="524" spans="17:35" ht="12.75" customHeight="1" x14ac:dyDescent="0.2">
      <c r="Q524" s="25"/>
      <c r="T524" s="25"/>
      <c r="W524" s="25"/>
      <c r="Z524" s="25"/>
      <c r="AC524" s="25"/>
      <c r="AF524" s="25"/>
      <c r="AI524" s="25"/>
    </row>
    <row r="525" spans="17:35" ht="12.75" customHeight="1" x14ac:dyDescent="0.2">
      <c r="Q525" s="25"/>
      <c r="T525" s="25"/>
      <c r="W525" s="25"/>
      <c r="Z525" s="25"/>
      <c r="AC525" s="25"/>
      <c r="AF525" s="25"/>
      <c r="AI525" s="25"/>
    </row>
    <row r="526" spans="17:35" ht="12.75" customHeight="1" x14ac:dyDescent="0.2">
      <c r="Q526" s="25"/>
      <c r="T526" s="25"/>
      <c r="W526" s="25"/>
      <c r="Z526" s="25"/>
      <c r="AC526" s="25"/>
      <c r="AF526" s="25"/>
      <c r="AI526" s="25"/>
    </row>
    <row r="527" spans="17:35" ht="12.75" customHeight="1" x14ac:dyDescent="0.2">
      <c r="Q527" s="25"/>
      <c r="T527" s="25"/>
      <c r="W527" s="25"/>
      <c r="Z527" s="25"/>
      <c r="AC527" s="25"/>
      <c r="AF527" s="25"/>
      <c r="AI527" s="25"/>
    </row>
    <row r="528" spans="17:35" ht="12.75" customHeight="1" x14ac:dyDescent="0.2">
      <c r="Q528" s="25"/>
      <c r="T528" s="25"/>
      <c r="W528" s="25"/>
      <c r="Z528" s="25"/>
      <c r="AC528" s="25"/>
      <c r="AF528" s="25"/>
      <c r="AI528" s="25"/>
    </row>
    <row r="529" spans="17:35" ht="12.75" customHeight="1" x14ac:dyDescent="0.2">
      <c r="Q529" s="25"/>
      <c r="T529" s="25"/>
      <c r="W529" s="25"/>
      <c r="Z529" s="25"/>
      <c r="AC529" s="25"/>
      <c r="AF529" s="25"/>
      <c r="AI529" s="25"/>
    </row>
    <row r="530" spans="17:35" ht="12.75" customHeight="1" x14ac:dyDescent="0.2">
      <c r="Q530" s="25"/>
      <c r="T530" s="25"/>
      <c r="W530" s="25"/>
      <c r="Z530" s="25"/>
      <c r="AC530" s="25"/>
      <c r="AF530" s="25"/>
      <c r="AI530" s="25"/>
    </row>
    <row r="531" spans="17:35" ht="12.75" customHeight="1" x14ac:dyDescent="0.2">
      <c r="Q531" s="25"/>
      <c r="T531" s="25"/>
      <c r="W531" s="25"/>
      <c r="Z531" s="25"/>
      <c r="AC531" s="25"/>
      <c r="AF531" s="25"/>
      <c r="AI531" s="25"/>
    </row>
    <row r="532" spans="17:35" ht="12.75" customHeight="1" x14ac:dyDescent="0.2">
      <c r="Q532" s="25"/>
      <c r="T532" s="25"/>
      <c r="W532" s="25"/>
      <c r="Z532" s="25"/>
      <c r="AC532" s="25"/>
      <c r="AF532" s="25"/>
      <c r="AI532" s="25"/>
    </row>
    <row r="533" spans="17:35" ht="12.75" customHeight="1" x14ac:dyDescent="0.2">
      <c r="Q533" s="25"/>
      <c r="T533" s="25"/>
      <c r="W533" s="25"/>
      <c r="Z533" s="25"/>
      <c r="AC533" s="25"/>
      <c r="AF533" s="25"/>
      <c r="AI533" s="25"/>
    </row>
    <row r="534" spans="17:35" ht="12.75" customHeight="1" x14ac:dyDescent="0.2">
      <c r="Q534" s="25"/>
      <c r="T534" s="25"/>
      <c r="W534" s="25"/>
      <c r="Z534" s="25"/>
      <c r="AC534" s="25"/>
      <c r="AF534" s="25"/>
      <c r="AI534" s="25"/>
    </row>
    <row r="535" spans="17:35" ht="12.75" customHeight="1" x14ac:dyDescent="0.2">
      <c r="Q535" s="25"/>
      <c r="T535" s="25"/>
      <c r="W535" s="25"/>
      <c r="Z535" s="25"/>
      <c r="AC535" s="25"/>
      <c r="AF535" s="25"/>
      <c r="AI535" s="25"/>
    </row>
    <row r="536" spans="17:35" ht="12.75" customHeight="1" x14ac:dyDescent="0.2">
      <c r="Q536" s="25"/>
      <c r="T536" s="25"/>
      <c r="W536" s="25"/>
      <c r="Z536" s="25"/>
      <c r="AC536" s="25"/>
      <c r="AF536" s="25"/>
      <c r="AI536" s="25"/>
    </row>
    <row r="537" spans="17:35" ht="12.75" customHeight="1" x14ac:dyDescent="0.2">
      <c r="Q537" s="25"/>
      <c r="T537" s="25"/>
      <c r="W537" s="25"/>
      <c r="Z537" s="25"/>
      <c r="AC537" s="25"/>
      <c r="AF537" s="25"/>
      <c r="AI537" s="25"/>
    </row>
    <row r="538" spans="17:35" ht="12.75" customHeight="1" x14ac:dyDescent="0.2">
      <c r="Q538" s="25"/>
      <c r="T538" s="25"/>
      <c r="W538" s="25"/>
      <c r="Z538" s="25"/>
      <c r="AC538" s="25"/>
      <c r="AF538" s="25"/>
      <c r="AI538" s="25"/>
    </row>
    <row r="539" spans="17:35" ht="12.75" customHeight="1" x14ac:dyDescent="0.2">
      <c r="Q539" s="25"/>
      <c r="T539" s="25"/>
      <c r="W539" s="25"/>
      <c r="Z539" s="25"/>
      <c r="AC539" s="25"/>
      <c r="AF539" s="25"/>
      <c r="AI539" s="25"/>
    </row>
    <row r="540" spans="17:35" ht="12.75" customHeight="1" x14ac:dyDescent="0.2">
      <c r="Q540" s="25"/>
      <c r="T540" s="25"/>
      <c r="W540" s="25"/>
      <c r="Z540" s="25"/>
      <c r="AC540" s="25"/>
      <c r="AF540" s="25"/>
      <c r="AI540" s="25"/>
    </row>
    <row r="541" spans="17:35" ht="12.75" customHeight="1" x14ac:dyDescent="0.2">
      <c r="Q541" s="25"/>
      <c r="T541" s="25"/>
      <c r="W541" s="25"/>
      <c r="Z541" s="25"/>
      <c r="AC541" s="25"/>
      <c r="AF541" s="25"/>
      <c r="AI541" s="25"/>
    </row>
    <row r="542" spans="17:35" ht="12.75" customHeight="1" x14ac:dyDescent="0.2">
      <c r="Q542" s="25"/>
      <c r="T542" s="25"/>
      <c r="W542" s="25"/>
      <c r="Z542" s="25"/>
      <c r="AC542" s="25"/>
      <c r="AF542" s="25"/>
      <c r="AI542" s="25"/>
    </row>
    <row r="543" spans="17:35" ht="12.75" customHeight="1" x14ac:dyDescent="0.2">
      <c r="Q543" s="25"/>
      <c r="T543" s="25"/>
      <c r="W543" s="25"/>
      <c r="Z543" s="25"/>
      <c r="AC543" s="25"/>
      <c r="AF543" s="25"/>
      <c r="AI543" s="25"/>
    </row>
    <row r="544" spans="17:35" ht="12.75" customHeight="1" x14ac:dyDescent="0.2">
      <c r="Q544" s="25"/>
      <c r="T544" s="25"/>
      <c r="W544" s="25"/>
      <c r="Z544" s="25"/>
      <c r="AC544" s="25"/>
      <c r="AF544" s="25"/>
      <c r="AI544" s="25"/>
    </row>
    <row r="545" spans="17:35" ht="12.75" customHeight="1" x14ac:dyDescent="0.2">
      <c r="Q545" s="25"/>
      <c r="T545" s="25"/>
      <c r="W545" s="25"/>
      <c r="Z545" s="25"/>
      <c r="AC545" s="25"/>
      <c r="AF545" s="25"/>
      <c r="AI545" s="25"/>
    </row>
    <row r="546" spans="17:35" ht="12.75" customHeight="1" x14ac:dyDescent="0.2">
      <c r="Q546" s="25"/>
      <c r="T546" s="25"/>
      <c r="W546" s="25"/>
      <c r="Z546" s="25"/>
      <c r="AC546" s="25"/>
      <c r="AF546" s="25"/>
      <c r="AI546" s="25"/>
    </row>
    <row r="547" spans="17:35" ht="12.75" customHeight="1" x14ac:dyDescent="0.2">
      <c r="Q547" s="25"/>
      <c r="T547" s="25"/>
      <c r="W547" s="25"/>
      <c r="Z547" s="25"/>
      <c r="AC547" s="25"/>
      <c r="AF547" s="25"/>
      <c r="AI547" s="25"/>
    </row>
    <row r="548" spans="17:35" ht="12.75" customHeight="1" x14ac:dyDescent="0.2">
      <c r="Q548" s="25"/>
      <c r="T548" s="25"/>
      <c r="W548" s="25"/>
      <c r="Z548" s="25"/>
      <c r="AC548" s="25"/>
      <c r="AF548" s="25"/>
      <c r="AI548" s="25"/>
    </row>
    <row r="549" spans="17:35" ht="12.75" customHeight="1" x14ac:dyDescent="0.2">
      <c r="Q549" s="25"/>
      <c r="T549" s="25"/>
      <c r="W549" s="25"/>
      <c r="Z549" s="25"/>
      <c r="AC549" s="25"/>
      <c r="AF549" s="25"/>
      <c r="AI549" s="25"/>
    </row>
    <row r="550" spans="17:35" ht="12.75" customHeight="1" x14ac:dyDescent="0.2">
      <c r="Q550" s="25"/>
      <c r="T550" s="25"/>
      <c r="W550" s="25"/>
      <c r="Z550" s="25"/>
      <c r="AC550" s="25"/>
      <c r="AF550" s="25"/>
      <c r="AI550" s="25"/>
    </row>
    <row r="551" spans="17:35" ht="12.75" customHeight="1" x14ac:dyDescent="0.2">
      <c r="Q551" s="25"/>
      <c r="T551" s="25"/>
      <c r="W551" s="25"/>
      <c r="Z551" s="25"/>
      <c r="AC551" s="25"/>
      <c r="AF551" s="25"/>
      <c r="AI551" s="25"/>
    </row>
    <row r="552" spans="17:35" ht="12.75" customHeight="1" x14ac:dyDescent="0.2">
      <c r="Q552" s="25"/>
      <c r="T552" s="25"/>
      <c r="W552" s="25"/>
      <c r="Z552" s="25"/>
      <c r="AC552" s="25"/>
      <c r="AF552" s="25"/>
      <c r="AI552" s="25"/>
    </row>
    <row r="553" spans="17:35" ht="12.75" customHeight="1" x14ac:dyDescent="0.2">
      <c r="Q553" s="25"/>
      <c r="T553" s="25"/>
      <c r="W553" s="25"/>
      <c r="Z553" s="25"/>
      <c r="AC553" s="25"/>
      <c r="AF553" s="25"/>
      <c r="AI553" s="25"/>
    </row>
    <row r="554" spans="17:35" ht="12.75" customHeight="1" x14ac:dyDescent="0.2">
      <c r="Q554" s="25"/>
      <c r="T554" s="25"/>
      <c r="W554" s="25"/>
      <c r="Z554" s="25"/>
      <c r="AC554" s="25"/>
      <c r="AF554" s="25"/>
      <c r="AI554" s="25"/>
    </row>
    <row r="555" spans="17:35" ht="12.75" customHeight="1" x14ac:dyDescent="0.2">
      <c r="Q555" s="25"/>
      <c r="T555" s="25"/>
      <c r="W555" s="25"/>
      <c r="Z555" s="25"/>
      <c r="AC555" s="25"/>
      <c r="AF555" s="25"/>
      <c r="AI555" s="25"/>
    </row>
    <row r="556" spans="17:35" ht="12.75" customHeight="1" x14ac:dyDescent="0.2">
      <c r="Q556" s="25"/>
      <c r="T556" s="25"/>
      <c r="W556" s="25"/>
      <c r="Z556" s="25"/>
      <c r="AC556" s="25"/>
      <c r="AF556" s="25"/>
      <c r="AI556" s="25"/>
    </row>
    <row r="557" spans="17:35" ht="12.75" customHeight="1" x14ac:dyDescent="0.2">
      <c r="Q557" s="25"/>
      <c r="T557" s="25"/>
      <c r="W557" s="25"/>
      <c r="Z557" s="25"/>
      <c r="AC557" s="25"/>
      <c r="AF557" s="25"/>
      <c r="AI557" s="25"/>
    </row>
    <row r="558" spans="17:35" ht="12.75" customHeight="1" x14ac:dyDescent="0.2">
      <c r="Q558" s="25"/>
      <c r="T558" s="25"/>
      <c r="W558" s="25"/>
      <c r="Z558" s="25"/>
      <c r="AC558" s="25"/>
      <c r="AF558" s="25"/>
      <c r="AI558" s="25"/>
    </row>
    <row r="559" spans="17:35" ht="12.75" customHeight="1" x14ac:dyDescent="0.2">
      <c r="Q559" s="25"/>
      <c r="T559" s="25"/>
      <c r="W559" s="25"/>
      <c r="Z559" s="25"/>
      <c r="AC559" s="25"/>
      <c r="AF559" s="25"/>
      <c r="AI559" s="25"/>
    </row>
    <row r="560" spans="17:35" ht="12.75" customHeight="1" x14ac:dyDescent="0.2">
      <c r="Q560" s="25"/>
      <c r="T560" s="25"/>
      <c r="W560" s="25"/>
      <c r="Z560" s="25"/>
      <c r="AC560" s="25"/>
      <c r="AF560" s="25"/>
      <c r="AI560" s="25"/>
    </row>
    <row r="561" spans="17:35" ht="12.75" customHeight="1" x14ac:dyDescent="0.2">
      <c r="Q561" s="25"/>
      <c r="T561" s="25"/>
      <c r="W561" s="25"/>
      <c r="Z561" s="25"/>
      <c r="AC561" s="25"/>
      <c r="AF561" s="25"/>
      <c r="AI561" s="25"/>
    </row>
    <row r="562" spans="17:35" ht="12.75" customHeight="1" x14ac:dyDescent="0.2">
      <c r="Q562" s="25"/>
      <c r="T562" s="25"/>
      <c r="W562" s="25"/>
      <c r="Z562" s="25"/>
      <c r="AC562" s="25"/>
      <c r="AF562" s="25"/>
      <c r="AI562" s="25"/>
    </row>
    <row r="563" spans="17:35" ht="12.75" customHeight="1" x14ac:dyDescent="0.2">
      <c r="Q563" s="25"/>
      <c r="T563" s="25"/>
      <c r="W563" s="25"/>
      <c r="Z563" s="25"/>
      <c r="AC563" s="25"/>
      <c r="AF563" s="25"/>
      <c r="AI563" s="25"/>
    </row>
    <row r="564" spans="17:35" ht="12.75" customHeight="1" x14ac:dyDescent="0.2">
      <c r="Q564" s="25"/>
      <c r="T564" s="25"/>
      <c r="W564" s="25"/>
      <c r="Z564" s="25"/>
      <c r="AC564" s="25"/>
      <c r="AF564" s="25"/>
      <c r="AI564" s="25"/>
    </row>
    <row r="565" spans="17:35" ht="12.75" customHeight="1" x14ac:dyDescent="0.2">
      <c r="Q565" s="25"/>
      <c r="T565" s="25"/>
      <c r="W565" s="25"/>
      <c r="Z565" s="25"/>
      <c r="AC565" s="25"/>
      <c r="AF565" s="25"/>
      <c r="AI565" s="25"/>
    </row>
    <row r="566" spans="17:35" ht="12.75" customHeight="1" x14ac:dyDescent="0.2">
      <c r="Q566" s="25"/>
      <c r="T566" s="25"/>
      <c r="W566" s="25"/>
      <c r="Z566" s="25"/>
      <c r="AC566" s="25"/>
      <c r="AF566" s="25"/>
      <c r="AI566" s="25"/>
    </row>
    <row r="567" spans="17:35" ht="12.75" customHeight="1" x14ac:dyDescent="0.2">
      <c r="Q567" s="25"/>
      <c r="T567" s="25"/>
      <c r="W567" s="25"/>
      <c r="Z567" s="25"/>
      <c r="AC567" s="25"/>
      <c r="AF567" s="25"/>
      <c r="AI567" s="25"/>
    </row>
    <row r="568" spans="17:35" ht="12.75" customHeight="1" x14ac:dyDescent="0.2">
      <c r="Q568" s="25"/>
      <c r="T568" s="25"/>
      <c r="W568" s="25"/>
      <c r="Z568" s="25"/>
      <c r="AC568" s="25"/>
      <c r="AF568" s="25"/>
      <c r="AI568" s="25"/>
    </row>
    <row r="569" spans="17:35" ht="12.75" customHeight="1" x14ac:dyDescent="0.2">
      <c r="Q569" s="25"/>
      <c r="T569" s="25"/>
      <c r="W569" s="25"/>
      <c r="Z569" s="25"/>
      <c r="AC569" s="25"/>
      <c r="AF569" s="25"/>
      <c r="AI569" s="25"/>
    </row>
    <row r="570" spans="17:35" ht="12.75" customHeight="1" x14ac:dyDescent="0.2">
      <c r="Q570" s="25"/>
      <c r="T570" s="25"/>
      <c r="W570" s="25"/>
      <c r="Z570" s="25"/>
      <c r="AC570" s="25"/>
      <c r="AF570" s="25"/>
      <c r="AI570" s="25"/>
    </row>
    <row r="571" spans="17:35" ht="12.75" customHeight="1" x14ac:dyDescent="0.2">
      <c r="Q571" s="25"/>
      <c r="T571" s="25"/>
      <c r="W571" s="25"/>
      <c r="Z571" s="25"/>
      <c r="AC571" s="25"/>
      <c r="AF571" s="25"/>
      <c r="AI571" s="25"/>
    </row>
    <row r="572" spans="17:35" ht="12.75" customHeight="1" x14ac:dyDescent="0.2">
      <c r="Q572" s="25"/>
      <c r="T572" s="25"/>
      <c r="W572" s="25"/>
      <c r="Z572" s="25"/>
      <c r="AC572" s="25"/>
      <c r="AF572" s="25"/>
      <c r="AI572" s="25"/>
    </row>
    <row r="573" spans="17:35" ht="12.75" customHeight="1" x14ac:dyDescent="0.2">
      <c r="Q573" s="25"/>
      <c r="T573" s="25"/>
      <c r="W573" s="25"/>
      <c r="Z573" s="25"/>
      <c r="AC573" s="25"/>
      <c r="AF573" s="25"/>
      <c r="AI573" s="25"/>
    </row>
    <row r="574" spans="17:35" ht="12.75" customHeight="1" x14ac:dyDescent="0.2">
      <c r="Q574" s="25"/>
      <c r="T574" s="25"/>
      <c r="W574" s="25"/>
      <c r="Z574" s="25"/>
      <c r="AC574" s="25"/>
      <c r="AF574" s="25"/>
      <c r="AI574" s="25"/>
    </row>
    <row r="575" spans="17:35" ht="12.75" customHeight="1" x14ac:dyDescent="0.2">
      <c r="Q575" s="25"/>
      <c r="T575" s="25"/>
      <c r="W575" s="25"/>
      <c r="Z575" s="25"/>
      <c r="AC575" s="25"/>
      <c r="AF575" s="25"/>
      <c r="AI575" s="25"/>
    </row>
    <row r="576" spans="17:35" ht="12.75" customHeight="1" x14ac:dyDescent="0.2">
      <c r="Q576" s="25"/>
      <c r="T576" s="25"/>
      <c r="W576" s="25"/>
      <c r="Z576" s="25"/>
      <c r="AC576" s="25"/>
      <c r="AF576" s="25"/>
      <c r="AI576" s="25"/>
    </row>
    <row r="577" spans="17:35" ht="12.75" customHeight="1" x14ac:dyDescent="0.2">
      <c r="Q577" s="25"/>
      <c r="T577" s="25"/>
      <c r="W577" s="25"/>
      <c r="Z577" s="25"/>
      <c r="AC577" s="25"/>
      <c r="AF577" s="25"/>
      <c r="AI577" s="25"/>
    </row>
    <row r="578" spans="17:35" ht="12.75" customHeight="1" x14ac:dyDescent="0.2">
      <c r="Q578" s="25"/>
      <c r="T578" s="25"/>
      <c r="W578" s="25"/>
      <c r="Z578" s="25"/>
      <c r="AC578" s="25"/>
      <c r="AF578" s="25"/>
      <c r="AI578" s="25"/>
    </row>
    <row r="579" spans="17:35" ht="12.75" customHeight="1" x14ac:dyDescent="0.2">
      <c r="Q579" s="25"/>
      <c r="T579" s="25"/>
      <c r="W579" s="25"/>
      <c r="Z579" s="25"/>
      <c r="AC579" s="25"/>
      <c r="AF579" s="25"/>
      <c r="AI579" s="25"/>
    </row>
    <row r="580" spans="17:35" ht="12.75" customHeight="1" x14ac:dyDescent="0.2">
      <c r="Q580" s="25"/>
      <c r="T580" s="25"/>
      <c r="W580" s="25"/>
      <c r="Z580" s="25"/>
      <c r="AC580" s="25"/>
      <c r="AF580" s="25"/>
      <c r="AI580" s="25"/>
    </row>
    <row r="581" spans="17:35" ht="12.75" customHeight="1" x14ac:dyDescent="0.2">
      <c r="Q581" s="25"/>
      <c r="T581" s="25"/>
      <c r="W581" s="25"/>
      <c r="Z581" s="25"/>
      <c r="AC581" s="25"/>
      <c r="AF581" s="25"/>
      <c r="AI581" s="25"/>
    </row>
    <row r="582" spans="17:35" ht="12.75" customHeight="1" x14ac:dyDescent="0.2">
      <c r="Q582" s="25"/>
      <c r="T582" s="25"/>
      <c r="W582" s="25"/>
      <c r="Z582" s="25"/>
      <c r="AC582" s="25"/>
      <c r="AF582" s="25"/>
      <c r="AI582" s="25"/>
    </row>
    <row r="583" spans="17:35" ht="12.75" customHeight="1" x14ac:dyDescent="0.2">
      <c r="Q583" s="25"/>
      <c r="T583" s="25"/>
      <c r="W583" s="25"/>
      <c r="Z583" s="25"/>
      <c r="AC583" s="25"/>
      <c r="AF583" s="25"/>
      <c r="AI583" s="25"/>
    </row>
    <row r="584" spans="17:35" ht="12.75" customHeight="1" x14ac:dyDescent="0.2">
      <c r="Q584" s="25"/>
      <c r="T584" s="25"/>
      <c r="W584" s="25"/>
      <c r="Z584" s="25"/>
      <c r="AC584" s="25"/>
      <c r="AF584" s="25"/>
      <c r="AI584" s="25"/>
    </row>
    <row r="585" spans="17:35" ht="12.75" customHeight="1" x14ac:dyDescent="0.2">
      <c r="Q585" s="25"/>
      <c r="T585" s="25"/>
      <c r="W585" s="25"/>
      <c r="Z585" s="25"/>
      <c r="AC585" s="25"/>
      <c r="AF585" s="25"/>
      <c r="AI585" s="25"/>
    </row>
    <row r="586" spans="17:35" ht="12.75" customHeight="1" x14ac:dyDescent="0.2">
      <c r="Q586" s="25"/>
      <c r="T586" s="25"/>
      <c r="W586" s="25"/>
      <c r="Z586" s="25"/>
      <c r="AC586" s="25"/>
      <c r="AF586" s="25"/>
      <c r="AI586" s="25"/>
    </row>
    <row r="587" spans="17:35" ht="12.75" customHeight="1" x14ac:dyDescent="0.2">
      <c r="Q587" s="25"/>
      <c r="T587" s="25"/>
      <c r="W587" s="25"/>
      <c r="Z587" s="25"/>
      <c r="AC587" s="25"/>
      <c r="AF587" s="25"/>
      <c r="AI587" s="25"/>
    </row>
    <row r="588" spans="17:35" ht="12.75" customHeight="1" x14ac:dyDescent="0.2">
      <c r="Q588" s="25"/>
      <c r="T588" s="25"/>
      <c r="W588" s="25"/>
      <c r="Z588" s="25"/>
      <c r="AC588" s="25"/>
      <c r="AF588" s="25"/>
      <c r="AI588" s="25"/>
    </row>
    <row r="589" spans="17:35" ht="12.75" customHeight="1" x14ac:dyDescent="0.2">
      <c r="Q589" s="25"/>
      <c r="T589" s="25"/>
      <c r="W589" s="25"/>
      <c r="Z589" s="25"/>
      <c r="AC589" s="25"/>
      <c r="AF589" s="25"/>
      <c r="AI589" s="25"/>
    </row>
    <row r="590" spans="17:35" ht="12.75" customHeight="1" x14ac:dyDescent="0.2">
      <c r="Q590" s="25"/>
      <c r="T590" s="25"/>
      <c r="W590" s="25"/>
      <c r="Z590" s="25"/>
      <c r="AC590" s="25"/>
      <c r="AF590" s="25"/>
      <c r="AI590" s="25"/>
    </row>
    <row r="591" spans="17:35" ht="12.75" customHeight="1" x14ac:dyDescent="0.2">
      <c r="Q591" s="25"/>
      <c r="T591" s="25"/>
      <c r="W591" s="25"/>
      <c r="Z591" s="25"/>
      <c r="AC591" s="25"/>
      <c r="AF591" s="25"/>
      <c r="AI591" s="25"/>
    </row>
    <row r="592" spans="17:35" ht="12.75" customHeight="1" x14ac:dyDescent="0.2">
      <c r="Q592" s="25"/>
      <c r="T592" s="25"/>
      <c r="W592" s="25"/>
      <c r="Z592" s="25"/>
      <c r="AC592" s="25"/>
      <c r="AF592" s="25"/>
      <c r="AI592" s="25"/>
    </row>
    <row r="593" spans="17:35" ht="12.75" customHeight="1" x14ac:dyDescent="0.2">
      <c r="Q593" s="25"/>
      <c r="T593" s="25"/>
      <c r="W593" s="25"/>
      <c r="Z593" s="25"/>
      <c r="AC593" s="25"/>
      <c r="AF593" s="25"/>
      <c r="AI593" s="25"/>
    </row>
    <row r="594" spans="17:35" ht="12.75" customHeight="1" x14ac:dyDescent="0.2">
      <c r="Q594" s="25"/>
      <c r="T594" s="25"/>
      <c r="W594" s="25"/>
      <c r="Z594" s="25"/>
      <c r="AC594" s="25"/>
      <c r="AF594" s="25"/>
      <c r="AI594" s="25"/>
    </row>
    <row r="595" spans="17:35" ht="12.75" customHeight="1" x14ac:dyDescent="0.2">
      <c r="Q595" s="25"/>
      <c r="T595" s="25"/>
      <c r="W595" s="25"/>
      <c r="Z595" s="25"/>
      <c r="AC595" s="25"/>
      <c r="AF595" s="25"/>
      <c r="AI595" s="25"/>
    </row>
    <row r="596" spans="17:35" ht="12.75" customHeight="1" x14ac:dyDescent="0.2">
      <c r="Q596" s="25"/>
      <c r="T596" s="25"/>
      <c r="W596" s="25"/>
      <c r="Z596" s="25"/>
      <c r="AC596" s="25"/>
      <c r="AF596" s="25"/>
      <c r="AI596" s="25"/>
    </row>
    <row r="597" spans="17:35" ht="12.75" customHeight="1" x14ac:dyDescent="0.2">
      <c r="Q597" s="25"/>
      <c r="T597" s="25"/>
      <c r="W597" s="25"/>
      <c r="Z597" s="25"/>
      <c r="AC597" s="25"/>
      <c r="AF597" s="25"/>
      <c r="AI597" s="25"/>
    </row>
    <row r="598" spans="17:35" ht="12.75" customHeight="1" x14ac:dyDescent="0.2">
      <c r="Q598" s="25"/>
      <c r="T598" s="25"/>
      <c r="W598" s="25"/>
      <c r="Z598" s="25"/>
      <c r="AC598" s="25"/>
      <c r="AF598" s="25"/>
      <c r="AI598" s="25"/>
    </row>
    <row r="599" spans="17:35" ht="12.75" customHeight="1" x14ac:dyDescent="0.2">
      <c r="Q599" s="25"/>
      <c r="T599" s="25"/>
      <c r="W599" s="25"/>
      <c r="Z599" s="25"/>
      <c r="AC599" s="25"/>
      <c r="AF599" s="25"/>
      <c r="AI599" s="25"/>
    </row>
    <row r="600" spans="17:35" ht="12.75" customHeight="1" x14ac:dyDescent="0.2">
      <c r="Q600" s="25"/>
      <c r="T600" s="25"/>
      <c r="W600" s="25"/>
      <c r="Z600" s="25"/>
      <c r="AC600" s="25"/>
      <c r="AF600" s="25"/>
      <c r="AI600" s="25"/>
    </row>
    <row r="601" spans="17:35" ht="12.75" customHeight="1" x14ac:dyDescent="0.2">
      <c r="Q601" s="25"/>
      <c r="T601" s="25"/>
      <c r="W601" s="25"/>
      <c r="Z601" s="25"/>
      <c r="AC601" s="25"/>
      <c r="AF601" s="25"/>
      <c r="AI601" s="25"/>
    </row>
    <row r="602" spans="17:35" ht="12.75" customHeight="1" x14ac:dyDescent="0.2">
      <c r="Q602" s="25"/>
      <c r="T602" s="25"/>
      <c r="W602" s="25"/>
      <c r="Z602" s="25"/>
      <c r="AC602" s="25"/>
      <c r="AF602" s="25"/>
      <c r="AI602" s="25"/>
    </row>
    <row r="603" spans="17:35" ht="12.75" customHeight="1" x14ac:dyDescent="0.2">
      <c r="Q603" s="25"/>
      <c r="T603" s="25"/>
      <c r="W603" s="25"/>
      <c r="Z603" s="25"/>
      <c r="AC603" s="25"/>
      <c r="AF603" s="25"/>
      <c r="AI603" s="25"/>
    </row>
    <row r="604" spans="17:35" ht="12.75" customHeight="1" x14ac:dyDescent="0.2">
      <c r="Q604" s="25"/>
      <c r="T604" s="25"/>
      <c r="W604" s="25"/>
      <c r="Z604" s="25"/>
      <c r="AC604" s="25"/>
      <c r="AF604" s="25"/>
      <c r="AI604" s="25"/>
    </row>
    <row r="605" spans="17:35" ht="12.75" customHeight="1" x14ac:dyDescent="0.2">
      <c r="Q605" s="25"/>
      <c r="T605" s="25"/>
      <c r="W605" s="25"/>
      <c r="Z605" s="25"/>
      <c r="AC605" s="25"/>
      <c r="AF605" s="25"/>
      <c r="AI605" s="25"/>
    </row>
    <row r="606" spans="17:35" ht="12.75" customHeight="1" x14ac:dyDescent="0.2">
      <c r="Q606" s="25"/>
      <c r="T606" s="25"/>
      <c r="W606" s="25"/>
      <c r="Z606" s="25"/>
      <c r="AC606" s="25"/>
      <c r="AF606" s="25"/>
      <c r="AI606" s="25"/>
    </row>
    <row r="607" spans="17:35" ht="12.75" customHeight="1" x14ac:dyDescent="0.2">
      <c r="Q607" s="25"/>
      <c r="T607" s="25"/>
      <c r="W607" s="25"/>
      <c r="Z607" s="25"/>
      <c r="AC607" s="25"/>
      <c r="AF607" s="25"/>
      <c r="AI607" s="25"/>
    </row>
    <row r="608" spans="17:35" ht="12.75" customHeight="1" x14ac:dyDescent="0.2">
      <c r="Q608" s="25"/>
      <c r="T608" s="25"/>
      <c r="W608" s="25"/>
      <c r="Z608" s="25"/>
      <c r="AC608" s="25"/>
      <c r="AF608" s="25"/>
      <c r="AI608" s="25"/>
    </row>
    <row r="609" spans="17:35" ht="12.75" customHeight="1" x14ac:dyDescent="0.2">
      <c r="Q609" s="25"/>
      <c r="T609" s="25"/>
      <c r="W609" s="25"/>
      <c r="Z609" s="25"/>
      <c r="AC609" s="25"/>
      <c r="AF609" s="25"/>
      <c r="AI609" s="25"/>
    </row>
    <row r="610" spans="17:35" ht="12.75" customHeight="1" x14ac:dyDescent="0.2">
      <c r="Q610" s="25"/>
      <c r="T610" s="25"/>
      <c r="W610" s="25"/>
      <c r="Z610" s="25"/>
      <c r="AC610" s="25"/>
      <c r="AF610" s="25"/>
      <c r="AI610" s="25"/>
    </row>
    <row r="611" spans="17:35" ht="12.75" customHeight="1" x14ac:dyDescent="0.2">
      <c r="Q611" s="25"/>
      <c r="T611" s="25"/>
      <c r="W611" s="25"/>
      <c r="Z611" s="25"/>
      <c r="AC611" s="25"/>
      <c r="AF611" s="25"/>
      <c r="AI611" s="25"/>
    </row>
    <row r="612" spans="17:35" ht="12.75" customHeight="1" x14ac:dyDescent="0.2">
      <c r="Q612" s="25"/>
      <c r="T612" s="25"/>
      <c r="W612" s="25"/>
      <c r="Z612" s="25"/>
      <c r="AC612" s="25"/>
      <c r="AF612" s="25"/>
      <c r="AI612" s="25"/>
    </row>
    <row r="613" spans="17:35" ht="12.75" customHeight="1" x14ac:dyDescent="0.2">
      <c r="Q613" s="25"/>
      <c r="T613" s="25"/>
      <c r="W613" s="25"/>
      <c r="Z613" s="25"/>
      <c r="AC613" s="25"/>
      <c r="AF613" s="25"/>
      <c r="AI613" s="25"/>
    </row>
    <row r="614" spans="17:35" ht="12.75" customHeight="1" x14ac:dyDescent="0.2">
      <c r="Q614" s="25"/>
      <c r="T614" s="25"/>
      <c r="W614" s="25"/>
      <c r="Z614" s="25"/>
      <c r="AC614" s="25"/>
      <c r="AF614" s="25"/>
      <c r="AI614" s="25"/>
    </row>
    <row r="615" spans="17:35" ht="12.75" customHeight="1" x14ac:dyDescent="0.2">
      <c r="Q615" s="25"/>
      <c r="T615" s="25"/>
      <c r="W615" s="25"/>
      <c r="Z615" s="25"/>
      <c r="AC615" s="25"/>
      <c r="AF615" s="25"/>
      <c r="AI615" s="25"/>
    </row>
    <row r="616" spans="17:35" ht="12.75" customHeight="1" x14ac:dyDescent="0.2">
      <c r="Q616" s="25"/>
      <c r="T616" s="25"/>
      <c r="W616" s="25"/>
      <c r="Z616" s="25"/>
      <c r="AC616" s="25"/>
      <c r="AF616" s="25"/>
      <c r="AI616" s="25"/>
    </row>
    <row r="617" spans="17:35" ht="12.75" customHeight="1" x14ac:dyDescent="0.2">
      <c r="Q617" s="25"/>
      <c r="T617" s="25"/>
      <c r="W617" s="25"/>
      <c r="Z617" s="25"/>
      <c r="AC617" s="25"/>
      <c r="AF617" s="25"/>
      <c r="AI617" s="25"/>
    </row>
    <row r="618" spans="17:35" ht="12.75" customHeight="1" x14ac:dyDescent="0.2">
      <c r="Q618" s="25"/>
      <c r="T618" s="25"/>
      <c r="W618" s="25"/>
      <c r="Z618" s="25"/>
      <c r="AC618" s="25"/>
      <c r="AF618" s="25"/>
      <c r="AI618" s="25"/>
    </row>
    <row r="619" spans="17:35" ht="12.75" customHeight="1" x14ac:dyDescent="0.2">
      <c r="Q619" s="25"/>
      <c r="T619" s="25"/>
      <c r="W619" s="25"/>
      <c r="Z619" s="25"/>
      <c r="AC619" s="25"/>
      <c r="AF619" s="25"/>
      <c r="AI619" s="25"/>
    </row>
    <row r="620" spans="17:35" ht="12.75" customHeight="1" x14ac:dyDescent="0.2">
      <c r="Q620" s="25"/>
      <c r="T620" s="25"/>
      <c r="W620" s="25"/>
      <c r="Z620" s="25"/>
      <c r="AC620" s="25"/>
      <c r="AF620" s="25"/>
      <c r="AI620" s="25"/>
    </row>
    <row r="621" spans="17:35" ht="12.75" customHeight="1" x14ac:dyDescent="0.2">
      <c r="Q621" s="25"/>
      <c r="T621" s="25"/>
      <c r="W621" s="25"/>
      <c r="Z621" s="25"/>
      <c r="AC621" s="25"/>
      <c r="AF621" s="25"/>
      <c r="AI621" s="25"/>
    </row>
    <row r="622" spans="17:35" ht="12.75" customHeight="1" x14ac:dyDescent="0.2">
      <c r="Q622" s="25"/>
      <c r="T622" s="25"/>
      <c r="W622" s="25"/>
      <c r="Z622" s="25"/>
      <c r="AC622" s="25"/>
      <c r="AF622" s="25"/>
      <c r="AI622" s="25"/>
    </row>
    <row r="623" spans="17:35" ht="12.75" customHeight="1" x14ac:dyDescent="0.2">
      <c r="Q623" s="25"/>
      <c r="T623" s="25"/>
      <c r="W623" s="25"/>
      <c r="Z623" s="25"/>
      <c r="AC623" s="25"/>
      <c r="AF623" s="25"/>
      <c r="AI623" s="25"/>
    </row>
    <row r="624" spans="17:35" ht="12.75" customHeight="1" x14ac:dyDescent="0.2">
      <c r="Q624" s="25"/>
      <c r="T624" s="25"/>
      <c r="W624" s="25"/>
      <c r="Z624" s="25"/>
      <c r="AC624" s="25"/>
      <c r="AF624" s="25"/>
      <c r="AI624" s="25"/>
    </row>
    <row r="625" spans="17:35" ht="12.75" customHeight="1" x14ac:dyDescent="0.2">
      <c r="Q625" s="25"/>
      <c r="T625" s="25"/>
      <c r="W625" s="25"/>
      <c r="Z625" s="25"/>
      <c r="AC625" s="25"/>
      <c r="AF625" s="25"/>
      <c r="AI625" s="25"/>
    </row>
    <row r="626" spans="17:35" ht="12.75" customHeight="1" x14ac:dyDescent="0.2">
      <c r="Q626" s="25"/>
      <c r="T626" s="25"/>
      <c r="W626" s="25"/>
      <c r="Z626" s="25"/>
      <c r="AC626" s="25"/>
      <c r="AF626" s="25"/>
      <c r="AI626" s="25"/>
    </row>
    <row r="627" spans="17:35" ht="12.75" customHeight="1" x14ac:dyDescent="0.2">
      <c r="Q627" s="25"/>
      <c r="T627" s="25"/>
      <c r="W627" s="25"/>
      <c r="Z627" s="25"/>
      <c r="AC627" s="25"/>
      <c r="AF627" s="25"/>
      <c r="AI627" s="25"/>
    </row>
    <row r="628" spans="17:35" ht="12.75" customHeight="1" x14ac:dyDescent="0.2">
      <c r="Q628" s="25"/>
      <c r="T628" s="25"/>
      <c r="W628" s="25"/>
      <c r="Z628" s="25"/>
      <c r="AC628" s="25"/>
      <c r="AF628" s="25"/>
      <c r="AI628" s="25"/>
    </row>
    <row r="629" spans="17:35" ht="12.75" customHeight="1" x14ac:dyDescent="0.2">
      <c r="Q629" s="25"/>
      <c r="T629" s="25"/>
      <c r="W629" s="25"/>
      <c r="Z629" s="25"/>
      <c r="AC629" s="25"/>
      <c r="AF629" s="25"/>
      <c r="AI629" s="25"/>
    </row>
    <row r="630" spans="17:35" ht="12.75" customHeight="1" x14ac:dyDescent="0.2">
      <c r="Q630" s="25"/>
      <c r="T630" s="25"/>
      <c r="W630" s="25"/>
      <c r="Z630" s="25"/>
      <c r="AC630" s="25"/>
      <c r="AF630" s="25"/>
      <c r="AI630" s="25"/>
    </row>
    <row r="631" spans="17:35" ht="12.75" customHeight="1" x14ac:dyDescent="0.2">
      <c r="Q631" s="25"/>
      <c r="T631" s="25"/>
      <c r="W631" s="25"/>
      <c r="Z631" s="25"/>
      <c r="AC631" s="25"/>
      <c r="AF631" s="25"/>
      <c r="AI631" s="25"/>
    </row>
    <row r="632" spans="17:35" ht="12.75" customHeight="1" x14ac:dyDescent="0.2">
      <c r="Q632" s="25"/>
      <c r="T632" s="25"/>
      <c r="W632" s="25"/>
      <c r="Z632" s="25"/>
      <c r="AC632" s="25"/>
      <c r="AF632" s="25"/>
      <c r="AI632" s="25"/>
    </row>
    <row r="633" spans="17:35" ht="12.75" customHeight="1" x14ac:dyDescent="0.2">
      <c r="Q633" s="25"/>
      <c r="T633" s="25"/>
      <c r="W633" s="25"/>
      <c r="Z633" s="25"/>
      <c r="AC633" s="25"/>
      <c r="AF633" s="25"/>
      <c r="AI633" s="25"/>
    </row>
    <row r="634" spans="17:35" ht="12.75" customHeight="1" x14ac:dyDescent="0.2">
      <c r="Q634" s="25"/>
      <c r="T634" s="25"/>
      <c r="W634" s="25"/>
      <c r="Z634" s="25"/>
      <c r="AC634" s="25"/>
      <c r="AF634" s="25"/>
      <c r="AI634" s="25"/>
    </row>
    <row r="635" spans="17:35" ht="12.75" customHeight="1" x14ac:dyDescent="0.2">
      <c r="Q635" s="25"/>
      <c r="T635" s="25"/>
      <c r="W635" s="25"/>
      <c r="Z635" s="25"/>
      <c r="AC635" s="25"/>
      <c r="AF635" s="25"/>
      <c r="AI635" s="25"/>
    </row>
    <row r="636" spans="17:35" ht="12.75" customHeight="1" x14ac:dyDescent="0.2">
      <c r="Q636" s="25"/>
      <c r="T636" s="25"/>
      <c r="W636" s="25"/>
      <c r="Z636" s="25"/>
      <c r="AC636" s="25"/>
      <c r="AF636" s="25"/>
      <c r="AI636" s="25"/>
    </row>
    <row r="637" spans="17:35" ht="12.75" customHeight="1" x14ac:dyDescent="0.2">
      <c r="Q637" s="25"/>
      <c r="T637" s="25"/>
      <c r="W637" s="25"/>
      <c r="Z637" s="25"/>
      <c r="AC637" s="25"/>
      <c r="AF637" s="25"/>
      <c r="AI637" s="25"/>
    </row>
    <row r="638" spans="17:35" ht="12.75" customHeight="1" x14ac:dyDescent="0.2">
      <c r="Q638" s="25"/>
      <c r="T638" s="25"/>
      <c r="W638" s="25"/>
      <c r="Z638" s="25"/>
      <c r="AC638" s="25"/>
      <c r="AF638" s="25"/>
      <c r="AI638" s="25"/>
    </row>
    <row r="639" spans="17:35" ht="12.75" customHeight="1" x14ac:dyDescent="0.2">
      <c r="Q639" s="25"/>
      <c r="T639" s="25"/>
      <c r="W639" s="25"/>
      <c r="Z639" s="25"/>
      <c r="AC639" s="25"/>
      <c r="AF639" s="25"/>
      <c r="AI639" s="25"/>
    </row>
    <row r="640" spans="17:35" ht="12.75" customHeight="1" x14ac:dyDescent="0.2">
      <c r="Q640" s="25"/>
      <c r="T640" s="25"/>
      <c r="W640" s="25"/>
      <c r="Z640" s="25"/>
      <c r="AC640" s="25"/>
      <c r="AF640" s="25"/>
      <c r="AI640" s="25"/>
    </row>
    <row r="641" spans="17:35" ht="12.75" customHeight="1" x14ac:dyDescent="0.2">
      <c r="Q641" s="25"/>
      <c r="T641" s="25"/>
      <c r="W641" s="25"/>
      <c r="Z641" s="25"/>
      <c r="AC641" s="25"/>
      <c r="AF641" s="25"/>
      <c r="AI641" s="25"/>
    </row>
    <row r="642" spans="17:35" ht="12.75" customHeight="1" x14ac:dyDescent="0.2">
      <c r="Q642" s="25"/>
      <c r="T642" s="25"/>
      <c r="W642" s="25"/>
      <c r="Z642" s="25"/>
      <c r="AC642" s="25"/>
      <c r="AF642" s="25"/>
      <c r="AI642" s="25"/>
    </row>
    <row r="643" spans="17:35" ht="12.75" customHeight="1" x14ac:dyDescent="0.2">
      <c r="Q643" s="25"/>
      <c r="T643" s="25"/>
      <c r="W643" s="25"/>
      <c r="Z643" s="25"/>
      <c r="AC643" s="25"/>
      <c r="AF643" s="25"/>
      <c r="AI643" s="25"/>
    </row>
    <row r="644" spans="17:35" ht="12.75" customHeight="1" x14ac:dyDescent="0.2">
      <c r="Q644" s="25"/>
      <c r="T644" s="25"/>
      <c r="W644" s="25"/>
      <c r="Z644" s="25"/>
      <c r="AC644" s="25"/>
      <c r="AF644" s="25"/>
      <c r="AI644" s="25"/>
    </row>
    <row r="645" spans="17:35" ht="12.75" customHeight="1" x14ac:dyDescent="0.2">
      <c r="Q645" s="25"/>
      <c r="T645" s="25"/>
      <c r="W645" s="25"/>
      <c r="Z645" s="25"/>
      <c r="AC645" s="25"/>
      <c r="AF645" s="25"/>
      <c r="AI645" s="25"/>
    </row>
    <row r="646" spans="17:35" ht="12.75" customHeight="1" x14ac:dyDescent="0.2">
      <c r="Q646" s="25"/>
      <c r="T646" s="25"/>
      <c r="W646" s="25"/>
      <c r="Z646" s="25"/>
      <c r="AC646" s="25"/>
      <c r="AF646" s="25"/>
      <c r="AI646" s="25"/>
    </row>
    <row r="647" spans="17:35" ht="12.75" customHeight="1" x14ac:dyDescent="0.2">
      <c r="Q647" s="25"/>
      <c r="T647" s="25"/>
      <c r="W647" s="25"/>
      <c r="Z647" s="25"/>
      <c r="AC647" s="25"/>
      <c r="AF647" s="25"/>
      <c r="AI647" s="25"/>
    </row>
    <row r="648" spans="17:35" ht="12.75" customHeight="1" x14ac:dyDescent="0.2">
      <c r="Q648" s="25"/>
      <c r="T648" s="25"/>
      <c r="W648" s="25"/>
      <c r="Z648" s="25"/>
      <c r="AC648" s="25"/>
      <c r="AF648" s="25"/>
      <c r="AI648" s="25"/>
    </row>
    <row r="649" spans="17:35" ht="12.75" customHeight="1" x14ac:dyDescent="0.2">
      <c r="Q649" s="25"/>
      <c r="T649" s="25"/>
      <c r="W649" s="25"/>
      <c r="Z649" s="25"/>
      <c r="AC649" s="25"/>
      <c r="AF649" s="25"/>
      <c r="AI649" s="25"/>
    </row>
    <row r="650" spans="17:35" ht="12.75" customHeight="1" x14ac:dyDescent="0.2">
      <c r="Q650" s="25"/>
      <c r="T650" s="25"/>
      <c r="W650" s="25"/>
      <c r="Z650" s="25"/>
      <c r="AC650" s="25"/>
      <c r="AF650" s="25"/>
      <c r="AI650" s="25"/>
    </row>
    <row r="651" spans="17:35" ht="12.75" customHeight="1" x14ac:dyDescent="0.2">
      <c r="Q651" s="25"/>
      <c r="T651" s="25"/>
      <c r="W651" s="25"/>
      <c r="Z651" s="25"/>
      <c r="AC651" s="25"/>
      <c r="AF651" s="25"/>
      <c r="AI651" s="25"/>
    </row>
    <row r="652" spans="17:35" ht="12.75" customHeight="1" x14ac:dyDescent="0.2">
      <c r="Q652" s="25"/>
      <c r="T652" s="25"/>
      <c r="W652" s="25"/>
      <c r="Z652" s="25"/>
      <c r="AC652" s="25"/>
      <c r="AF652" s="25"/>
      <c r="AI652" s="25"/>
    </row>
    <row r="653" spans="17:35" ht="12.75" customHeight="1" x14ac:dyDescent="0.2">
      <c r="Q653" s="25"/>
      <c r="T653" s="25"/>
      <c r="W653" s="25"/>
      <c r="Z653" s="25"/>
      <c r="AC653" s="25"/>
      <c r="AF653" s="25"/>
      <c r="AI653" s="25"/>
    </row>
    <row r="654" spans="17:35" ht="12.75" customHeight="1" x14ac:dyDescent="0.2">
      <c r="Q654" s="25"/>
      <c r="T654" s="25"/>
      <c r="W654" s="25"/>
      <c r="Z654" s="25"/>
      <c r="AC654" s="25"/>
      <c r="AF654" s="25"/>
      <c r="AI654" s="25"/>
    </row>
    <row r="655" spans="17:35" ht="12.75" customHeight="1" x14ac:dyDescent="0.2">
      <c r="Q655" s="25"/>
      <c r="T655" s="25"/>
      <c r="W655" s="25"/>
      <c r="Z655" s="25"/>
      <c r="AC655" s="25"/>
      <c r="AF655" s="25"/>
      <c r="AI655" s="25"/>
    </row>
    <row r="656" spans="17:35" ht="12.75" customHeight="1" x14ac:dyDescent="0.2">
      <c r="Q656" s="25"/>
      <c r="T656" s="25"/>
      <c r="W656" s="25"/>
      <c r="Z656" s="25"/>
      <c r="AC656" s="25"/>
      <c r="AF656" s="25"/>
      <c r="AI656" s="25"/>
    </row>
    <row r="657" spans="17:35" ht="12.75" customHeight="1" x14ac:dyDescent="0.2">
      <c r="Q657" s="25"/>
      <c r="T657" s="25"/>
      <c r="W657" s="25"/>
      <c r="Z657" s="25"/>
      <c r="AC657" s="25"/>
      <c r="AF657" s="25"/>
      <c r="AI657" s="25"/>
    </row>
    <row r="658" spans="17:35" ht="12.75" customHeight="1" x14ac:dyDescent="0.2">
      <c r="Q658" s="25"/>
      <c r="T658" s="25"/>
      <c r="W658" s="25"/>
      <c r="Z658" s="25"/>
      <c r="AC658" s="25"/>
      <c r="AF658" s="25"/>
      <c r="AI658" s="25"/>
    </row>
    <row r="659" spans="17:35" ht="12.75" customHeight="1" x14ac:dyDescent="0.2">
      <c r="Q659" s="25"/>
      <c r="T659" s="25"/>
      <c r="W659" s="25"/>
      <c r="Z659" s="25"/>
      <c r="AC659" s="25"/>
      <c r="AF659" s="25"/>
      <c r="AI659" s="25"/>
    </row>
    <row r="660" spans="17:35" ht="12.75" customHeight="1" x14ac:dyDescent="0.2">
      <c r="Q660" s="25"/>
      <c r="T660" s="25"/>
      <c r="W660" s="25"/>
      <c r="Z660" s="25"/>
      <c r="AC660" s="25"/>
      <c r="AF660" s="25"/>
      <c r="AI660" s="25"/>
    </row>
    <row r="661" spans="17:35" ht="12.75" customHeight="1" x14ac:dyDescent="0.2">
      <c r="Q661" s="25"/>
      <c r="T661" s="25"/>
      <c r="W661" s="25"/>
      <c r="Z661" s="25"/>
      <c r="AC661" s="25"/>
      <c r="AF661" s="25"/>
      <c r="AI661" s="25"/>
    </row>
    <row r="662" spans="17:35" ht="12.75" customHeight="1" x14ac:dyDescent="0.2">
      <c r="Q662" s="25"/>
      <c r="T662" s="25"/>
      <c r="W662" s="25"/>
      <c r="Z662" s="25"/>
      <c r="AC662" s="25"/>
      <c r="AF662" s="25"/>
      <c r="AI662" s="25"/>
    </row>
    <row r="663" spans="17:35" ht="12.75" customHeight="1" x14ac:dyDescent="0.2">
      <c r="Q663" s="25"/>
      <c r="T663" s="25"/>
      <c r="W663" s="25"/>
      <c r="Z663" s="25"/>
      <c r="AC663" s="25"/>
      <c r="AF663" s="25"/>
      <c r="AI663" s="25"/>
    </row>
    <row r="664" spans="17:35" ht="12.75" customHeight="1" x14ac:dyDescent="0.2">
      <c r="Q664" s="25"/>
      <c r="T664" s="25"/>
      <c r="W664" s="25"/>
      <c r="Z664" s="25"/>
      <c r="AC664" s="25"/>
      <c r="AF664" s="25"/>
      <c r="AI664" s="25"/>
    </row>
    <row r="665" spans="17:35" ht="12.75" customHeight="1" x14ac:dyDescent="0.2">
      <c r="Q665" s="25"/>
      <c r="T665" s="25"/>
      <c r="W665" s="25"/>
      <c r="Z665" s="25"/>
      <c r="AC665" s="25"/>
      <c r="AF665" s="25"/>
      <c r="AI665" s="25"/>
    </row>
    <row r="666" spans="17:35" ht="12.75" customHeight="1" x14ac:dyDescent="0.2">
      <c r="Q666" s="25"/>
      <c r="T666" s="25"/>
      <c r="W666" s="25"/>
      <c r="Z666" s="25"/>
      <c r="AC666" s="25"/>
      <c r="AF666" s="25"/>
      <c r="AI666" s="25"/>
    </row>
    <row r="667" spans="17:35" ht="12.75" customHeight="1" x14ac:dyDescent="0.2">
      <c r="Q667" s="25"/>
      <c r="T667" s="25"/>
      <c r="W667" s="25"/>
      <c r="Z667" s="25"/>
      <c r="AC667" s="25"/>
      <c r="AF667" s="25"/>
      <c r="AI667" s="25"/>
    </row>
    <row r="668" spans="17:35" ht="12.75" customHeight="1" x14ac:dyDescent="0.2">
      <c r="Q668" s="25"/>
      <c r="T668" s="25"/>
      <c r="W668" s="25"/>
      <c r="Z668" s="25"/>
      <c r="AC668" s="25"/>
      <c r="AF668" s="25"/>
      <c r="AI668" s="25"/>
    </row>
    <row r="669" spans="17:35" ht="12.75" customHeight="1" x14ac:dyDescent="0.2">
      <c r="Q669" s="25"/>
      <c r="T669" s="25"/>
      <c r="W669" s="25"/>
      <c r="Z669" s="25"/>
      <c r="AC669" s="25"/>
      <c r="AF669" s="25"/>
      <c r="AI669" s="25"/>
    </row>
    <row r="670" spans="17:35" ht="12.75" customHeight="1" x14ac:dyDescent="0.2">
      <c r="Q670" s="25"/>
      <c r="T670" s="25"/>
      <c r="W670" s="25"/>
      <c r="Z670" s="25"/>
      <c r="AC670" s="25"/>
      <c r="AF670" s="25"/>
      <c r="AI670" s="25"/>
    </row>
    <row r="671" spans="17:35" ht="12.75" customHeight="1" x14ac:dyDescent="0.2">
      <c r="Q671" s="25"/>
      <c r="T671" s="25"/>
      <c r="W671" s="25"/>
      <c r="Z671" s="25"/>
      <c r="AC671" s="25"/>
      <c r="AF671" s="25"/>
      <c r="AI671" s="25"/>
    </row>
    <row r="672" spans="17:35" ht="12.75" customHeight="1" x14ac:dyDescent="0.2">
      <c r="Q672" s="25"/>
      <c r="T672" s="25"/>
      <c r="W672" s="25"/>
      <c r="Z672" s="25"/>
      <c r="AC672" s="25"/>
      <c r="AF672" s="25"/>
      <c r="AI672" s="25"/>
    </row>
    <row r="673" spans="17:35" ht="12.75" customHeight="1" x14ac:dyDescent="0.2">
      <c r="Q673" s="25"/>
      <c r="T673" s="25"/>
      <c r="W673" s="25"/>
      <c r="Z673" s="25"/>
      <c r="AC673" s="25"/>
      <c r="AF673" s="25"/>
      <c r="AI673" s="25"/>
    </row>
    <row r="674" spans="17:35" ht="12.75" customHeight="1" x14ac:dyDescent="0.2">
      <c r="Q674" s="25"/>
      <c r="T674" s="25"/>
      <c r="W674" s="25"/>
      <c r="Z674" s="25"/>
      <c r="AC674" s="25"/>
      <c r="AF674" s="25"/>
      <c r="AI674" s="25"/>
    </row>
    <row r="675" spans="17:35" ht="12.75" customHeight="1" x14ac:dyDescent="0.2">
      <c r="Q675" s="25"/>
      <c r="T675" s="25"/>
      <c r="W675" s="25"/>
      <c r="Z675" s="25"/>
      <c r="AC675" s="25"/>
      <c r="AF675" s="25"/>
      <c r="AI675" s="25"/>
    </row>
    <row r="676" spans="17:35" ht="12.75" customHeight="1" x14ac:dyDescent="0.2">
      <c r="Q676" s="25"/>
      <c r="T676" s="25"/>
      <c r="W676" s="25"/>
      <c r="Z676" s="25"/>
      <c r="AC676" s="25"/>
      <c r="AF676" s="25"/>
      <c r="AI676" s="25"/>
    </row>
    <row r="677" spans="17:35" ht="12.75" customHeight="1" x14ac:dyDescent="0.2">
      <c r="Q677" s="25"/>
      <c r="T677" s="25"/>
      <c r="W677" s="25"/>
      <c r="Z677" s="25"/>
      <c r="AC677" s="25"/>
      <c r="AF677" s="25"/>
      <c r="AI677" s="25"/>
    </row>
    <row r="678" spans="17:35" ht="12.75" customHeight="1" x14ac:dyDescent="0.2">
      <c r="Q678" s="25"/>
      <c r="T678" s="25"/>
      <c r="W678" s="25"/>
      <c r="Z678" s="25"/>
      <c r="AC678" s="25"/>
      <c r="AF678" s="25"/>
      <c r="AI678" s="25"/>
    </row>
    <row r="679" spans="17:35" ht="12.75" customHeight="1" x14ac:dyDescent="0.2">
      <c r="Q679" s="25"/>
      <c r="T679" s="25"/>
      <c r="W679" s="25"/>
      <c r="Z679" s="25"/>
      <c r="AC679" s="25"/>
      <c r="AF679" s="25"/>
      <c r="AI679" s="25"/>
    </row>
    <row r="680" spans="17:35" ht="12.75" customHeight="1" x14ac:dyDescent="0.2">
      <c r="Q680" s="25"/>
      <c r="T680" s="25"/>
      <c r="W680" s="25"/>
      <c r="Z680" s="25"/>
      <c r="AC680" s="25"/>
      <c r="AF680" s="25"/>
      <c r="AI680" s="25"/>
    </row>
    <row r="681" spans="17:35" ht="12.75" customHeight="1" x14ac:dyDescent="0.2">
      <c r="Q681" s="25"/>
      <c r="T681" s="25"/>
      <c r="W681" s="25"/>
      <c r="Z681" s="25"/>
      <c r="AC681" s="25"/>
      <c r="AF681" s="25"/>
      <c r="AI681" s="25"/>
    </row>
    <row r="682" spans="17:35" ht="12.75" customHeight="1" x14ac:dyDescent="0.2">
      <c r="Q682" s="25"/>
      <c r="T682" s="25"/>
      <c r="W682" s="25"/>
      <c r="Z682" s="25"/>
      <c r="AC682" s="25"/>
      <c r="AF682" s="25"/>
      <c r="AI682" s="25"/>
    </row>
    <row r="683" spans="17:35" ht="12.75" customHeight="1" x14ac:dyDescent="0.2">
      <c r="Q683" s="25"/>
      <c r="T683" s="25"/>
      <c r="W683" s="25"/>
      <c r="Z683" s="25"/>
      <c r="AC683" s="25"/>
      <c r="AF683" s="25"/>
      <c r="AI683" s="25"/>
    </row>
    <row r="684" spans="17:35" ht="12.75" customHeight="1" x14ac:dyDescent="0.2">
      <c r="Q684" s="25"/>
      <c r="T684" s="25"/>
      <c r="W684" s="25"/>
      <c r="Z684" s="25"/>
      <c r="AC684" s="25"/>
      <c r="AF684" s="25"/>
      <c r="AI684" s="25"/>
    </row>
    <row r="685" spans="17:35" ht="12.75" customHeight="1" x14ac:dyDescent="0.2">
      <c r="Q685" s="25"/>
      <c r="T685" s="25"/>
      <c r="W685" s="25"/>
      <c r="Z685" s="25"/>
      <c r="AC685" s="25"/>
      <c r="AF685" s="25"/>
      <c r="AI685" s="25"/>
    </row>
    <row r="686" spans="17:35" ht="12.75" customHeight="1" x14ac:dyDescent="0.2">
      <c r="Q686" s="25"/>
      <c r="T686" s="25"/>
      <c r="W686" s="25"/>
      <c r="Z686" s="25"/>
      <c r="AC686" s="25"/>
      <c r="AF686" s="25"/>
      <c r="AI686" s="25"/>
    </row>
    <row r="687" spans="17:35" ht="12.75" customHeight="1" x14ac:dyDescent="0.2">
      <c r="Q687" s="25"/>
      <c r="T687" s="25"/>
      <c r="W687" s="25"/>
      <c r="Z687" s="25"/>
      <c r="AC687" s="25"/>
      <c r="AF687" s="25"/>
      <c r="AI687" s="25"/>
    </row>
    <row r="688" spans="17:35" ht="12.75" customHeight="1" x14ac:dyDescent="0.2">
      <c r="Q688" s="25"/>
      <c r="T688" s="25"/>
      <c r="W688" s="25"/>
      <c r="Z688" s="25"/>
      <c r="AC688" s="25"/>
      <c r="AF688" s="25"/>
      <c r="AI688" s="25"/>
    </row>
    <row r="689" spans="17:35" ht="12.75" customHeight="1" x14ac:dyDescent="0.2">
      <c r="Q689" s="25"/>
      <c r="T689" s="25"/>
      <c r="W689" s="25"/>
      <c r="Z689" s="25"/>
      <c r="AC689" s="25"/>
      <c r="AF689" s="25"/>
      <c r="AI689" s="25"/>
    </row>
    <row r="690" spans="17:35" ht="12.75" customHeight="1" x14ac:dyDescent="0.2">
      <c r="Q690" s="25"/>
      <c r="T690" s="25"/>
      <c r="W690" s="25"/>
      <c r="Z690" s="25"/>
      <c r="AC690" s="25"/>
      <c r="AF690" s="25"/>
      <c r="AI690" s="25"/>
    </row>
    <row r="691" spans="17:35" ht="12.75" customHeight="1" x14ac:dyDescent="0.2">
      <c r="Q691" s="25"/>
      <c r="T691" s="25"/>
      <c r="W691" s="25"/>
      <c r="Z691" s="25"/>
      <c r="AC691" s="25"/>
      <c r="AF691" s="25"/>
      <c r="AI691" s="25"/>
    </row>
    <row r="692" spans="17:35" ht="12.75" customHeight="1" x14ac:dyDescent="0.2">
      <c r="Q692" s="25"/>
      <c r="T692" s="25"/>
      <c r="W692" s="25"/>
      <c r="Z692" s="25"/>
      <c r="AC692" s="25"/>
      <c r="AF692" s="25"/>
      <c r="AI692" s="25"/>
    </row>
    <row r="693" spans="17:35" ht="12.75" customHeight="1" x14ac:dyDescent="0.2">
      <c r="Q693" s="25"/>
      <c r="T693" s="25"/>
      <c r="W693" s="25"/>
      <c r="Z693" s="25"/>
      <c r="AC693" s="25"/>
      <c r="AF693" s="25"/>
      <c r="AI693" s="25"/>
    </row>
    <row r="694" spans="17:35" ht="12.75" customHeight="1" x14ac:dyDescent="0.2">
      <c r="Q694" s="25"/>
      <c r="T694" s="25"/>
      <c r="W694" s="25"/>
      <c r="Z694" s="25"/>
      <c r="AC694" s="25"/>
      <c r="AF694" s="25"/>
      <c r="AI694" s="25"/>
    </row>
    <row r="695" spans="17:35" ht="12.75" customHeight="1" x14ac:dyDescent="0.2">
      <c r="Q695" s="25"/>
      <c r="T695" s="25"/>
      <c r="W695" s="25"/>
      <c r="Z695" s="25"/>
      <c r="AC695" s="25"/>
      <c r="AF695" s="25"/>
      <c r="AI695" s="25"/>
    </row>
    <row r="696" spans="17:35" ht="12.75" customHeight="1" x14ac:dyDescent="0.2">
      <c r="Q696" s="25"/>
      <c r="T696" s="25"/>
      <c r="W696" s="25"/>
      <c r="Z696" s="25"/>
      <c r="AC696" s="25"/>
      <c r="AF696" s="25"/>
      <c r="AI696" s="25"/>
    </row>
    <row r="697" spans="17:35" ht="12.75" customHeight="1" x14ac:dyDescent="0.2">
      <c r="Q697" s="25"/>
      <c r="T697" s="25"/>
      <c r="W697" s="25"/>
      <c r="Z697" s="25"/>
      <c r="AC697" s="25"/>
      <c r="AF697" s="25"/>
      <c r="AI697" s="25"/>
    </row>
    <row r="698" spans="17:35" ht="12.75" customHeight="1" x14ac:dyDescent="0.2">
      <c r="Q698" s="25"/>
      <c r="T698" s="25"/>
      <c r="W698" s="25"/>
      <c r="Z698" s="25"/>
      <c r="AC698" s="25"/>
      <c r="AF698" s="25"/>
      <c r="AI698" s="25"/>
    </row>
    <row r="699" spans="17:35" ht="12.75" customHeight="1" x14ac:dyDescent="0.2">
      <c r="Q699" s="25"/>
      <c r="T699" s="25"/>
      <c r="W699" s="25"/>
      <c r="Z699" s="25"/>
      <c r="AC699" s="25"/>
      <c r="AF699" s="25"/>
      <c r="AI699" s="25"/>
    </row>
    <row r="700" spans="17:35" ht="12.75" customHeight="1" x14ac:dyDescent="0.2">
      <c r="Q700" s="25"/>
      <c r="T700" s="25"/>
      <c r="W700" s="25"/>
      <c r="Z700" s="25"/>
      <c r="AC700" s="25"/>
      <c r="AF700" s="25"/>
      <c r="AI700" s="25"/>
    </row>
    <row r="701" spans="17:35" ht="12.75" customHeight="1" x14ac:dyDescent="0.2">
      <c r="Q701" s="25"/>
      <c r="T701" s="25"/>
      <c r="W701" s="25"/>
      <c r="Z701" s="25"/>
      <c r="AC701" s="25"/>
      <c r="AF701" s="25"/>
      <c r="AI701" s="25"/>
    </row>
    <row r="702" spans="17:35" ht="12.75" customHeight="1" x14ac:dyDescent="0.2">
      <c r="Q702" s="25"/>
      <c r="T702" s="25"/>
      <c r="W702" s="25"/>
      <c r="Z702" s="25"/>
      <c r="AC702" s="25"/>
      <c r="AF702" s="25"/>
      <c r="AI702" s="25"/>
    </row>
    <row r="703" spans="17:35" ht="12.75" customHeight="1" x14ac:dyDescent="0.2">
      <c r="Q703" s="25"/>
      <c r="T703" s="25"/>
      <c r="W703" s="25"/>
      <c r="Z703" s="25"/>
      <c r="AC703" s="25"/>
      <c r="AF703" s="25"/>
      <c r="AI703" s="25"/>
    </row>
    <row r="704" spans="17:35" ht="12.75" customHeight="1" x14ac:dyDescent="0.2">
      <c r="Q704" s="25"/>
      <c r="T704" s="25"/>
      <c r="W704" s="25"/>
      <c r="Z704" s="25"/>
      <c r="AC704" s="25"/>
      <c r="AF704" s="25"/>
      <c r="AI704" s="25"/>
    </row>
    <row r="705" spans="17:35" ht="12.75" customHeight="1" x14ac:dyDescent="0.2">
      <c r="Q705" s="25"/>
      <c r="T705" s="25"/>
      <c r="W705" s="25"/>
      <c r="Z705" s="25"/>
      <c r="AC705" s="25"/>
      <c r="AF705" s="25"/>
      <c r="AI705" s="25"/>
    </row>
    <row r="706" spans="17:35" ht="12.75" customHeight="1" x14ac:dyDescent="0.2">
      <c r="Q706" s="25"/>
      <c r="T706" s="25"/>
      <c r="W706" s="25"/>
      <c r="Z706" s="25"/>
      <c r="AC706" s="25"/>
      <c r="AF706" s="25"/>
      <c r="AI706" s="25"/>
    </row>
    <row r="707" spans="17:35" ht="12.75" customHeight="1" x14ac:dyDescent="0.2">
      <c r="Q707" s="25"/>
      <c r="T707" s="25"/>
      <c r="W707" s="25"/>
      <c r="Z707" s="25"/>
      <c r="AC707" s="25"/>
      <c r="AF707" s="25"/>
      <c r="AI707" s="25"/>
    </row>
    <row r="708" spans="17:35" ht="12.75" customHeight="1" x14ac:dyDescent="0.2">
      <c r="Q708" s="25"/>
      <c r="T708" s="25"/>
      <c r="W708" s="25"/>
      <c r="Z708" s="25"/>
      <c r="AC708" s="25"/>
      <c r="AF708" s="25"/>
      <c r="AI708" s="25"/>
    </row>
    <row r="709" spans="17:35" ht="12.75" customHeight="1" x14ac:dyDescent="0.2">
      <c r="Q709" s="25"/>
      <c r="T709" s="25"/>
      <c r="W709" s="25"/>
      <c r="Z709" s="25"/>
      <c r="AC709" s="25"/>
      <c r="AF709" s="25"/>
      <c r="AI709" s="25"/>
    </row>
    <row r="710" spans="17:35" ht="12.75" customHeight="1" x14ac:dyDescent="0.2">
      <c r="Q710" s="25"/>
      <c r="T710" s="25"/>
      <c r="W710" s="25"/>
      <c r="Z710" s="25"/>
      <c r="AC710" s="25"/>
      <c r="AF710" s="25"/>
      <c r="AI710" s="25"/>
    </row>
    <row r="711" spans="17:35" ht="12.75" customHeight="1" x14ac:dyDescent="0.2">
      <c r="Q711" s="25"/>
      <c r="T711" s="25"/>
      <c r="W711" s="25"/>
      <c r="Z711" s="25"/>
      <c r="AC711" s="25"/>
      <c r="AF711" s="25"/>
      <c r="AI711" s="25"/>
    </row>
    <row r="712" spans="17:35" ht="12.75" customHeight="1" x14ac:dyDescent="0.2">
      <c r="Q712" s="25"/>
      <c r="T712" s="25"/>
      <c r="W712" s="25"/>
      <c r="Z712" s="25"/>
      <c r="AC712" s="25"/>
      <c r="AF712" s="25"/>
      <c r="AI712" s="25"/>
    </row>
    <row r="713" spans="17:35" ht="12.75" customHeight="1" x14ac:dyDescent="0.2">
      <c r="Q713" s="25"/>
      <c r="T713" s="25"/>
      <c r="W713" s="25"/>
      <c r="Z713" s="25"/>
      <c r="AC713" s="25"/>
      <c r="AF713" s="25"/>
      <c r="AI713" s="25"/>
    </row>
    <row r="714" spans="17:35" ht="12.75" customHeight="1" x14ac:dyDescent="0.2">
      <c r="Q714" s="25"/>
      <c r="T714" s="25"/>
      <c r="W714" s="25"/>
      <c r="Z714" s="25"/>
      <c r="AC714" s="25"/>
      <c r="AF714" s="25"/>
      <c r="AI714" s="25"/>
    </row>
    <row r="715" spans="17:35" ht="12.75" customHeight="1" x14ac:dyDescent="0.2">
      <c r="Q715" s="25"/>
      <c r="T715" s="25"/>
      <c r="W715" s="25"/>
      <c r="Z715" s="25"/>
      <c r="AC715" s="25"/>
      <c r="AF715" s="25"/>
      <c r="AI715" s="25"/>
    </row>
    <row r="716" spans="17:35" ht="12.75" customHeight="1" x14ac:dyDescent="0.2">
      <c r="Q716" s="25"/>
      <c r="T716" s="25"/>
      <c r="W716" s="25"/>
      <c r="Z716" s="25"/>
      <c r="AC716" s="25"/>
      <c r="AF716" s="25"/>
      <c r="AI716" s="25"/>
    </row>
    <row r="717" spans="17:35" ht="12.75" customHeight="1" x14ac:dyDescent="0.2">
      <c r="Q717" s="25"/>
      <c r="T717" s="25"/>
      <c r="W717" s="25"/>
      <c r="Z717" s="25"/>
      <c r="AC717" s="25"/>
      <c r="AF717" s="25"/>
      <c r="AI717" s="25"/>
    </row>
    <row r="718" spans="17:35" ht="12.75" customHeight="1" x14ac:dyDescent="0.2">
      <c r="Q718" s="25"/>
      <c r="T718" s="25"/>
      <c r="W718" s="25"/>
      <c r="Z718" s="25"/>
      <c r="AC718" s="25"/>
      <c r="AF718" s="25"/>
      <c r="AI718" s="25"/>
    </row>
    <row r="719" spans="17:35" ht="12.75" customHeight="1" x14ac:dyDescent="0.2">
      <c r="Q719" s="25"/>
      <c r="T719" s="25"/>
      <c r="W719" s="25"/>
      <c r="Z719" s="25"/>
      <c r="AC719" s="25"/>
      <c r="AF719" s="25"/>
      <c r="AI719" s="25"/>
    </row>
    <row r="720" spans="17:35" ht="12.75" customHeight="1" x14ac:dyDescent="0.2">
      <c r="Q720" s="25"/>
      <c r="T720" s="25"/>
      <c r="W720" s="25"/>
      <c r="Z720" s="25"/>
      <c r="AC720" s="25"/>
      <c r="AF720" s="25"/>
      <c r="AI720" s="25"/>
    </row>
    <row r="721" spans="17:35" ht="12.75" customHeight="1" x14ac:dyDescent="0.2">
      <c r="Q721" s="25"/>
      <c r="T721" s="25"/>
      <c r="W721" s="25"/>
      <c r="Z721" s="25"/>
      <c r="AC721" s="25"/>
      <c r="AF721" s="25"/>
      <c r="AI721" s="25"/>
    </row>
    <row r="722" spans="17:35" ht="12.75" customHeight="1" x14ac:dyDescent="0.2">
      <c r="Q722" s="25"/>
      <c r="T722" s="25"/>
      <c r="W722" s="25"/>
      <c r="Z722" s="25"/>
      <c r="AC722" s="25"/>
      <c r="AF722" s="25"/>
      <c r="AI722" s="25"/>
    </row>
    <row r="723" spans="17:35" ht="12.75" customHeight="1" x14ac:dyDescent="0.2">
      <c r="Q723" s="25"/>
      <c r="T723" s="25"/>
      <c r="W723" s="25"/>
      <c r="Z723" s="25"/>
      <c r="AC723" s="25"/>
      <c r="AF723" s="25"/>
      <c r="AI723" s="25"/>
    </row>
    <row r="724" spans="17:35" ht="12.75" customHeight="1" x14ac:dyDescent="0.2">
      <c r="Q724" s="25"/>
      <c r="T724" s="25"/>
      <c r="W724" s="25"/>
      <c r="Z724" s="25"/>
      <c r="AC724" s="25"/>
      <c r="AF724" s="25"/>
      <c r="AI724" s="25"/>
    </row>
    <row r="725" spans="17:35" ht="12.75" customHeight="1" x14ac:dyDescent="0.2">
      <c r="Q725" s="25"/>
      <c r="T725" s="25"/>
      <c r="W725" s="25"/>
      <c r="Z725" s="25"/>
      <c r="AC725" s="25"/>
      <c r="AF725" s="25"/>
      <c r="AI725" s="25"/>
    </row>
    <row r="726" spans="17:35" ht="12.75" customHeight="1" x14ac:dyDescent="0.2">
      <c r="Q726" s="25"/>
      <c r="T726" s="25"/>
      <c r="W726" s="25"/>
      <c r="Z726" s="25"/>
      <c r="AC726" s="25"/>
      <c r="AF726" s="25"/>
      <c r="AI726" s="25"/>
    </row>
    <row r="727" spans="17:35" ht="12.75" customHeight="1" x14ac:dyDescent="0.2">
      <c r="Q727" s="25"/>
      <c r="T727" s="25"/>
      <c r="W727" s="25"/>
      <c r="Z727" s="25"/>
      <c r="AC727" s="25"/>
      <c r="AF727" s="25"/>
      <c r="AI727" s="25"/>
    </row>
    <row r="728" spans="17:35" ht="12.75" customHeight="1" x14ac:dyDescent="0.2">
      <c r="Q728" s="25"/>
      <c r="T728" s="25"/>
      <c r="W728" s="25"/>
      <c r="Z728" s="25"/>
      <c r="AC728" s="25"/>
      <c r="AF728" s="25"/>
      <c r="AI728" s="25"/>
    </row>
    <row r="729" spans="17:35" ht="12.75" customHeight="1" x14ac:dyDescent="0.2">
      <c r="Q729" s="25"/>
      <c r="T729" s="25"/>
      <c r="W729" s="25"/>
      <c r="Z729" s="25"/>
      <c r="AC729" s="25"/>
      <c r="AF729" s="25"/>
      <c r="AI729" s="25"/>
    </row>
    <row r="730" spans="17:35" ht="12.75" customHeight="1" x14ac:dyDescent="0.2">
      <c r="Q730" s="25"/>
      <c r="T730" s="25"/>
      <c r="W730" s="25"/>
      <c r="Z730" s="25"/>
      <c r="AC730" s="25"/>
      <c r="AF730" s="25"/>
      <c r="AI730" s="25"/>
    </row>
    <row r="731" spans="17:35" ht="12.75" customHeight="1" x14ac:dyDescent="0.2">
      <c r="Q731" s="25"/>
      <c r="T731" s="25"/>
      <c r="W731" s="25"/>
      <c r="Z731" s="25"/>
      <c r="AC731" s="25"/>
      <c r="AF731" s="25"/>
      <c r="AI731" s="25"/>
    </row>
    <row r="732" spans="17:35" ht="12.75" customHeight="1" x14ac:dyDescent="0.2">
      <c r="Q732" s="25"/>
      <c r="T732" s="25"/>
      <c r="W732" s="25"/>
      <c r="Z732" s="25"/>
      <c r="AC732" s="25"/>
      <c r="AF732" s="25"/>
      <c r="AI732" s="25"/>
    </row>
    <row r="733" spans="17:35" ht="12.75" customHeight="1" x14ac:dyDescent="0.2">
      <c r="Q733" s="25"/>
      <c r="T733" s="25"/>
      <c r="W733" s="25"/>
      <c r="Z733" s="25"/>
      <c r="AC733" s="25"/>
      <c r="AF733" s="25"/>
      <c r="AI733" s="25"/>
    </row>
    <row r="734" spans="17:35" ht="12.75" customHeight="1" x14ac:dyDescent="0.2">
      <c r="Q734" s="25"/>
      <c r="T734" s="25"/>
      <c r="W734" s="25"/>
      <c r="Z734" s="25"/>
      <c r="AC734" s="25"/>
      <c r="AF734" s="25"/>
      <c r="AI734" s="25"/>
    </row>
    <row r="735" spans="17:35" ht="12.75" customHeight="1" x14ac:dyDescent="0.2">
      <c r="Q735" s="25"/>
      <c r="T735" s="25"/>
      <c r="W735" s="25"/>
      <c r="Z735" s="25"/>
      <c r="AC735" s="25"/>
      <c r="AF735" s="25"/>
      <c r="AI735" s="25"/>
    </row>
    <row r="736" spans="17:35" ht="12.75" customHeight="1" x14ac:dyDescent="0.2">
      <c r="Q736" s="25"/>
      <c r="T736" s="25"/>
      <c r="W736" s="25"/>
      <c r="Z736" s="25"/>
      <c r="AC736" s="25"/>
      <c r="AF736" s="25"/>
      <c r="AI736" s="25"/>
    </row>
    <row r="737" spans="17:35" ht="12.75" customHeight="1" x14ac:dyDescent="0.2">
      <c r="Q737" s="25"/>
      <c r="T737" s="25"/>
      <c r="W737" s="25"/>
      <c r="Z737" s="25"/>
      <c r="AC737" s="25"/>
      <c r="AF737" s="25"/>
      <c r="AI737" s="25"/>
    </row>
    <row r="738" spans="17:35" ht="12.75" customHeight="1" x14ac:dyDescent="0.2">
      <c r="Q738" s="25"/>
      <c r="T738" s="25"/>
      <c r="W738" s="25"/>
      <c r="Z738" s="25"/>
      <c r="AC738" s="25"/>
      <c r="AF738" s="25"/>
      <c r="AI738" s="25"/>
    </row>
    <row r="739" spans="17:35" ht="12.75" customHeight="1" x14ac:dyDescent="0.2">
      <c r="Q739" s="25"/>
      <c r="T739" s="25"/>
      <c r="W739" s="25"/>
      <c r="Z739" s="25"/>
      <c r="AC739" s="25"/>
      <c r="AF739" s="25"/>
      <c r="AI739" s="25"/>
    </row>
    <row r="740" spans="17:35" ht="12.75" customHeight="1" x14ac:dyDescent="0.2">
      <c r="Q740" s="25"/>
      <c r="T740" s="25"/>
      <c r="W740" s="25"/>
      <c r="Z740" s="25"/>
      <c r="AC740" s="25"/>
      <c r="AF740" s="25"/>
      <c r="AI740" s="25"/>
    </row>
    <row r="741" spans="17:35" ht="12.75" customHeight="1" x14ac:dyDescent="0.2">
      <c r="Q741" s="25"/>
      <c r="T741" s="25"/>
      <c r="W741" s="25"/>
      <c r="Z741" s="25"/>
      <c r="AC741" s="25"/>
      <c r="AF741" s="25"/>
      <c r="AI741" s="25"/>
    </row>
    <row r="742" spans="17:35" ht="12.75" customHeight="1" x14ac:dyDescent="0.2">
      <c r="Q742" s="25"/>
      <c r="T742" s="25"/>
      <c r="W742" s="25"/>
      <c r="Z742" s="25"/>
      <c r="AC742" s="25"/>
      <c r="AF742" s="25"/>
      <c r="AI742" s="25"/>
    </row>
    <row r="743" spans="17:35" ht="12.75" customHeight="1" x14ac:dyDescent="0.2">
      <c r="Q743" s="25"/>
      <c r="T743" s="25"/>
      <c r="W743" s="25"/>
      <c r="Z743" s="25"/>
      <c r="AC743" s="25"/>
      <c r="AF743" s="25"/>
      <c r="AI743" s="25"/>
    </row>
    <row r="744" spans="17:35" ht="12.75" customHeight="1" x14ac:dyDescent="0.2">
      <c r="Q744" s="25"/>
      <c r="T744" s="25"/>
      <c r="W744" s="25"/>
      <c r="Z744" s="25"/>
      <c r="AC744" s="25"/>
      <c r="AF744" s="25"/>
      <c r="AI744" s="25"/>
    </row>
    <row r="745" spans="17:35" ht="12.75" customHeight="1" x14ac:dyDescent="0.2">
      <c r="Q745" s="25"/>
      <c r="T745" s="25"/>
      <c r="W745" s="25"/>
      <c r="Z745" s="25"/>
      <c r="AC745" s="25"/>
      <c r="AF745" s="25"/>
      <c r="AI745" s="25"/>
    </row>
    <row r="746" spans="17:35" ht="12.75" customHeight="1" x14ac:dyDescent="0.2">
      <c r="Q746" s="25"/>
      <c r="T746" s="25"/>
      <c r="W746" s="25"/>
      <c r="Z746" s="25"/>
      <c r="AC746" s="25"/>
      <c r="AF746" s="25"/>
      <c r="AI746" s="25"/>
    </row>
    <row r="747" spans="17:35" ht="12.75" customHeight="1" x14ac:dyDescent="0.2">
      <c r="Q747" s="25"/>
      <c r="T747" s="25"/>
      <c r="W747" s="25"/>
      <c r="Z747" s="25"/>
      <c r="AC747" s="25"/>
      <c r="AF747" s="25"/>
      <c r="AI747" s="25"/>
    </row>
    <row r="748" spans="17:35" ht="12.75" customHeight="1" x14ac:dyDescent="0.2">
      <c r="Q748" s="25"/>
      <c r="T748" s="25"/>
      <c r="W748" s="25"/>
      <c r="Z748" s="25"/>
      <c r="AC748" s="25"/>
      <c r="AF748" s="25"/>
      <c r="AI748" s="25"/>
    </row>
    <row r="749" spans="17:35" ht="12.75" customHeight="1" x14ac:dyDescent="0.2">
      <c r="Q749" s="25"/>
      <c r="T749" s="25"/>
      <c r="W749" s="25"/>
      <c r="Z749" s="25"/>
      <c r="AC749" s="25"/>
      <c r="AF749" s="25"/>
      <c r="AI749" s="25"/>
    </row>
    <row r="750" spans="17:35" ht="12.75" customHeight="1" x14ac:dyDescent="0.2">
      <c r="Q750" s="25"/>
      <c r="T750" s="25"/>
      <c r="W750" s="25"/>
      <c r="Z750" s="25"/>
      <c r="AC750" s="25"/>
      <c r="AF750" s="25"/>
      <c r="AI750" s="25"/>
    </row>
    <row r="751" spans="17:35" ht="12.75" customHeight="1" x14ac:dyDescent="0.2">
      <c r="Q751" s="25"/>
      <c r="T751" s="25"/>
      <c r="W751" s="25"/>
      <c r="Z751" s="25"/>
      <c r="AC751" s="25"/>
      <c r="AF751" s="25"/>
      <c r="AI751" s="25"/>
    </row>
    <row r="752" spans="17:35" ht="12.75" customHeight="1" x14ac:dyDescent="0.2">
      <c r="Q752" s="25"/>
      <c r="T752" s="25"/>
      <c r="W752" s="25"/>
      <c r="Z752" s="25"/>
      <c r="AC752" s="25"/>
      <c r="AF752" s="25"/>
      <c r="AI752" s="25"/>
    </row>
    <row r="753" spans="17:35" ht="12.75" customHeight="1" x14ac:dyDescent="0.2">
      <c r="Q753" s="25"/>
      <c r="T753" s="25"/>
      <c r="W753" s="25"/>
      <c r="Z753" s="25"/>
      <c r="AC753" s="25"/>
      <c r="AF753" s="25"/>
      <c r="AI753" s="25"/>
    </row>
    <row r="754" spans="17:35" ht="12.75" customHeight="1" x14ac:dyDescent="0.2">
      <c r="Q754" s="25"/>
      <c r="T754" s="25"/>
      <c r="W754" s="25"/>
      <c r="Z754" s="25"/>
      <c r="AC754" s="25"/>
      <c r="AF754" s="25"/>
      <c r="AI754" s="25"/>
    </row>
    <row r="755" spans="17:35" ht="12.75" customHeight="1" x14ac:dyDescent="0.2">
      <c r="Q755" s="25"/>
      <c r="T755" s="25"/>
      <c r="W755" s="25"/>
      <c r="Z755" s="25"/>
      <c r="AC755" s="25"/>
      <c r="AF755" s="25"/>
      <c r="AI755" s="25"/>
    </row>
    <row r="756" spans="17:35" ht="12.75" customHeight="1" x14ac:dyDescent="0.2">
      <c r="Q756" s="25"/>
      <c r="T756" s="25"/>
      <c r="W756" s="25"/>
      <c r="Z756" s="25"/>
      <c r="AC756" s="25"/>
      <c r="AF756" s="25"/>
      <c r="AI756" s="25"/>
    </row>
    <row r="757" spans="17:35" ht="12.75" customHeight="1" x14ac:dyDescent="0.2">
      <c r="Q757" s="25"/>
      <c r="T757" s="25"/>
      <c r="W757" s="25"/>
      <c r="Z757" s="25"/>
      <c r="AC757" s="25"/>
      <c r="AF757" s="25"/>
      <c r="AI757" s="25"/>
    </row>
    <row r="758" spans="17:35" ht="12.75" customHeight="1" x14ac:dyDescent="0.2">
      <c r="Q758" s="25"/>
      <c r="T758" s="25"/>
      <c r="W758" s="25"/>
      <c r="Z758" s="25"/>
      <c r="AC758" s="25"/>
      <c r="AF758" s="25"/>
      <c r="AI758" s="25"/>
    </row>
    <row r="759" spans="17:35" ht="12.75" customHeight="1" x14ac:dyDescent="0.2">
      <c r="Q759" s="25"/>
      <c r="T759" s="25"/>
      <c r="W759" s="25"/>
      <c r="Z759" s="25"/>
      <c r="AC759" s="25"/>
      <c r="AF759" s="25"/>
      <c r="AI759" s="25"/>
    </row>
    <row r="760" spans="17:35" ht="12.75" customHeight="1" x14ac:dyDescent="0.2">
      <c r="Q760" s="25"/>
      <c r="T760" s="25"/>
      <c r="W760" s="25"/>
      <c r="Z760" s="25"/>
      <c r="AC760" s="25"/>
      <c r="AF760" s="25"/>
      <c r="AI760" s="25"/>
    </row>
    <row r="761" spans="17:35" ht="12.75" customHeight="1" x14ac:dyDescent="0.2">
      <c r="Q761" s="25"/>
      <c r="T761" s="25"/>
      <c r="W761" s="25"/>
      <c r="Z761" s="25"/>
      <c r="AC761" s="25"/>
      <c r="AF761" s="25"/>
      <c r="AI761" s="25"/>
    </row>
    <row r="762" spans="17:35" ht="12.75" customHeight="1" x14ac:dyDescent="0.2">
      <c r="Q762" s="25"/>
      <c r="T762" s="25"/>
      <c r="W762" s="25"/>
      <c r="Z762" s="25"/>
      <c r="AC762" s="25"/>
      <c r="AF762" s="25"/>
      <c r="AI762" s="25"/>
    </row>
    <row r="763" spans="17:35" ht="12.75" customHeight="1" x14ac:dyDescent="0.2">
      <c r="Q763" s="25"/>
      <c r="T763" s="25"/>
      <c r="W763" s="25"/>
      <c r="Z763" s="25"/>
      <c r="AC763" s="25"/>
      <c r="AF763" s="25"/>
      <c r="AI763" s="25"/>
    </row>
    <row r="764" spans="17:35" ht="12.75" customHeight="1" x14ac:dyDescent="0.2">
      <c r="Q764" s="25"/>
      <c r="T764" s="25"/>
      <c r="W764" s="25"/>
      <c r="Z764" s="25"/>
      <c r="AC764" s="25"/>
      <c r="AF764" s="25"/>
      <c r="AI764" s="25"/>
    </row>
    <row r="765" spans="17:35" ht="12.75" customHeight="1" x14ac:dyDescent="0.2">
      <c r="Q765" s="25"/>
      <c r="T765" s="25"/>
      <c r="W765" s="25"/>
      <c r="Z765" s="25"/>
      <c r="AC765" s="25"/>
      <c r="AF765" s="25"/>
      <c r="AI765" s="25"/>
    </row>
    <row r="766" spans="17:35" ht="12.75" customHeight="1" x14ac:dyDescent="0.2">
      <c r="Q766" s="25"/>
      <c r="T766" s="25"/>
      <c r="W766" s="25"/>
      <c r="Z766" s="25"/>
      <c r="AC766" s="25"/>
      <c r="AF766" s="25"/>
      <c r="AI766" s="25"/>
    </row>
    <row r="767" spans="17:35" ht="12.75" customHeight="1" x14ac:dyDescent="0.2">
      <c r="Q767" s="25"/>
      <c r="T767" s="25"/>
      <c r="W767" s="25"/>
      <c r="Z767" s="25"/>
      <c r="AC767" s="25"/>
      <c r="AF767" s="25"/>
      <c r="AI767" s="25"/>
    </row>
    <row r="768" spans="17:35" ht="12.75" customHeight="1" x14ac:dyDescent="0.2">
      <c r="Q768" s="25"/>
      <c r="T768" s="25"/>
      <c r="W768" s="25"/>
      <c r="Z768" s="25"/>
      <c r="AC768" s="25"/>
      <c r="AF768" s="25"/>
      <c r="AI768" s="25"/>
    </row>
    <row r="769" spans="17:35" ht="12.75" customHeight="1" x14ac:dyDescent="0.2">
      <c r="Q769" s="25"/>
      <c r="T769" s="25"/>
      <c r="W769" s="25"/>
      <c r="Z769" s="25"/>
      <c r="AC769" s="25"/>
      <c r="AF769" s="25"/>
      <c r="AI769" s="25"/>
    </row>
    <row r="770" spans="17:35" ht="12.75" customHeight="1" x14ac:dyDescent="0.2">
      <c r="Q770" s="25"/>
      <c r="T770" s="25"/>
      <c r="W770" s="25"/>
      <c r="Z770" s="25"/>
      <c r="AC770" s="25"/>
      <c r="AF770" s="25"/>
      <c r="AI770" s="25"/>
    </row>
    <row r="771" spans="17:35" ht="12.75" customHeight="1" x14ac:dyDescent="0.2">
      <c r="Q771" s="25"/>
      <c r="T771" s="25"/>
      <c r="W771" s="25"/>
      <c r="Z771" s="25"/>
      <c r="AC771" s="25"/>
      <c r="AF771" s="25"/>
      <c r="AI771" s="25"/>
    </row>
    <row r="772" spans="17:35" ht="12.75" customHeight="1" x14ac:dyDescent="0.2">
      <c r="Q772" s="25"/>
      <c r="T772" s="25"/>
      <c r="W772" s="25"/>
      <c r="Z772" s="25"/>
      <c r="AC772" s="25"/>
      <c r="AF772" s="25"/>
      <c r="AI772" s="25"/>
    </row>
    <row r="773" spans="17:35" ht="12.75" customHeight="1" x14ac:dyDescent="0.2">
      <c r="Q773" s="25"/>
      <c r="T773" s="25"/>
      <c r="W773" s="25"/>
      <c r="Z773" s="25"/>
      <c r="AC773" s="25"/>
      <c r="AF773" s="25"/>
      <c r="AI773" s="25"/>
    </row>
    <row r="774" spans="17:35" ht="12.75" customHeight="1" x14ac:dyDescent="0.2">
      <c r="Q774" s="25"/>
      <c r="T774" s="25"/>
      <c r="W774" s="25"/>
      <c r="Z774" s="25"/>
      <c r="AC774" s="25"/>
      <c r="AF774" s="25"/>
      <c r="AI774" s="25"/>
    </row>
    <row r="775" spans="17:35" ht="12.75" customHeight="1" x14ac:dyDescent="0.2">
      <c r="Q775" s="25"/>
      <c r="T775" s="25"/>
      <c r="W775" s="25"/>
      <c r="Z775" s="25"/>
      <c r="AC775" s="25"/>
      <c r="AF775" s="25"/>
      <c r="AI775" s="25"/>
    </row>
    <row r="776" spans="17:35" ht="12.75" customHeight="1" x14ac:dyDescent="0.2">
      <c r="Q776" s="25"/>
      <c r="T776" s="25"/>
      <c r="W776" s="25"/>
      <c r="Z776" s="25"/>
      <c r="AC776" s="25"/>
      <c r="AF776" s="25"/>
      <c r="AI776" s="25"/>
    </row>
    <row r="777" spans="17:35" ht="12.75" customHeight="1" x14ac:dyDescent="0.2">
      <c r="Q777" s="25"/>
      <c r="T777" s="25"/>
      <c r="W777" s="25"/>
      <c r="Z777" s="25"/>
      <c r="AC777" s="25"/>
      <c r="AF777" s="25"/>
      <c r="AI777" s="25"/>
    </row>
    <row r="778" spans="17:35" ht="12.75" customHeight="1" x14ac:dyDescent="0.2">
      <c r="Q778" s="25"/>
      <c r="T778" s="25"/>
      <c r="W778" s="25"/>
      <c r="Z778" s="25"/>
      <c r="AC778" s="25"/>
      <c r="AF778" s="25"/>
      <c r="AI778" s="25"/>
    </row>
    <row r="779" spans="17:35" ht="12.75" customHeight="1" x14ac:dyDescent="0.2">
      <c r="Q779" s="25"/>
      <c r="T779" s="25"/>
      <c r="W779" s="25"/>
      <c r="Z779" s="25"/>
      <c r="AC779" s="25"/>
      <c r="AF779" s="25"/>
      <c r="AI779" s="25"/>
    </row>
    <row r="780" spans="17:35" ht="12.75" customHeight="1" x14ac:dyDescent="0.2">
      <c r="Q780" s="25"/>
      <c r="T780" s="25"/>
      <c r="W780" s="25"/>
      <c r="Z780" s="25"/>
      <c r="AC780" s="25"/>
      <c r="AF780" s="25"/>
      <c r="AI780" s="25"/>
    </row>
    <row r="781" spans="17:35" ht="12.75" customHeight="1" x14ac:dyDescent="0.2">
      <c r="Q781" s="25"/>
      <c r="T781" s="25"/>
      <c r="W781" s="25"/>
      <c r="Z781" s="25"/>
      <c r="AC781" s="25"/>
      <c r="AF781" s="25"/>
      <c r="AI781" s="25"/>
    </row>
    <row r="782" spans="17:35" ht="12.75" customHeight="1" x14ac:dyDescent="0.2">
      <c r="Q782" s="25"/>
      <c r="T782" s="25"/>
      <c r="W782" s="25"/>
      <c r="Z782" s="25"/>
      <c r="AC782" s="25"/>
      <c r="AF782" s="25"/>
      <c r="AI782" s="25"/>
    </row>
    <row r="783" spans="17:35" ht="12.75" customHeight="1" x14ac:dyDescent="0.2">
      <c r="Q783" s="25"/>
      <c r="T783" s="25"/>
      <c r="W783" s="25"/>
      <c r="Z783" s="25"/>
      <c r="AC783" s="25"/>
      <c r="AF783" s="25"/>
      <c r="AI783" s="25"/>
    </row>
    <row r="784" spans="17:35" ht="12.75" customHeight="1" x14ac:dyDescent="0.2">
      <c r="Q784" s="25"/>
      <c r="T784" s="25"/>
      <c r="W784" s="25"/>
      <c r="Z784" s="25"/>
      <c r="AC784" s="25"/>
      <c r="AF784" s="25"/>
      <c r="AI784" s="25"/>
    </row>
    <row r="785" spans="17:35" ht="12.75" customHeight="1" x14ac:dyDescent="0.2">
      <c r="Q785" s="25"/>
      <c r="T785" s="25"/>
      <c r="W785" s="25"/>
      <c r="Z785" s="25"/>
      <c r="AC785" s="25"/>
      <c r="AF785" s="25"/>
      <c r="AI785" s="25"/>
    </row>
    <row r="786" spans="17:35" ht="12.75" customHeight="1" x14ac:dyDescent="0.2">
      <c r="Q786" s="25"/>
      <c r="T786" s="25"/>
      <c r="W786" s="25"/>
      <c r="Z786" s="25"/>
      <c r="AC786" s="25"/>
      <c r="AF786" s="25"/>
      <c r="AI786" s="25"/>
    </row>
    <row r="787" spans="17:35" ht="12.75" customHeight="1" x14ac:dyDescent="0.2">
      <c r="Q787" s="25"/>
      <c r="T787" s="25"/>
      <c r="W787" s="25"/>
      <c r="Z787" s="25"/>
      <c r="AC787" s="25"/>
      <c r="AF787" s="25"/>
      <c r="AI787" s="25"/>
    </row>
    <row r="788" spans="17:35" ht="12.75" customHeight="1" x14ac:dyDescent="0.2">
      <c r="Q788" s="25"/>
      <c r="T788" s="25"/>
      <c r="W788" s="25"/>
      <c r="Z788" s="25"/>
      <c r="AC788" s="25"/>
      <c r="AF788" s="25"/>
      <c r="AI788" s="25"/>
    </row>
    <row r="789" spans="17:35" ht="12.75" customHeight="1" x14ac:dyDescent="0.2">
      <c r="Q789" s="25"/>
      <c r="T789" s="25"/>
      <c r="W789" s="25"/>
      <c r="Z789" s="25"/>
      <c r="AC789" s="25"/>
      <c r="AF789" s="25"/>
      <c r="AI789" s="25"/>
    </row>
    <row r="790" spans="17:35" ht="12.75" customHeight="1" x14ac:dyDescent="0.2">
      <c r="Q790" s="25"/>
      <c r="T790" s="25"/>
      <c r="W790" s="25"/>
      <c r="Z790" s="25"/>
      <c r="AC790" s="25"/>
      <c r="AF790" s="25"/>
      <c r="AI790" s="25"/>
    </row>
    <row r="791" spans="17:35" ht="12.75" customHeight="1" x14ac:dyDescent="0.2">
      <c r="Q791" s="25"/>
      <c r="T791" s="25"/>
      <c r="W791" s="25"/>
      <c r="Z791" s="25"/>
      <c r="AC791" s="25"/>
      <c r="AF791" s="25"/>
      <c r="AI791" s="25"/>
    </row>
    <row r="792" spans="17:35" ht="12.75" customHeight="1" x14ac:dyDescent="0.2">
      <c r="Q792" s="25"/>
      <c r="T792" s="25"/>
      <c r="W792" s="25"/>
      <c r="Z792" s="25"/>
      <c r="AC792" s="25"/>
      <c r="AF792" s="25"/>
      <c r="AI792" s="25"/>
    </row>
    <row r="793" spans="17:35" ht="12.75" customHeight="1" x14ac:dyDescent="0.2">
      <c r="Q793" s="25"/>
      <c r="T793" s="25"/>
      <c r="W793" s="25"/>
      <c r="Z793" s="25"/>
      <c r="AC793" s="25"/>
      <c r="AF793" s="25"/>
      <c r="AI793" s="25"/>
    </row>
    <row r="794" spans="17:35" ht="12.75" customHeight="1" x14ac:dyDescent="0.2">
      <c r="Q794" s="25"/>
      <c r="T794" s="25"/>
      <c r="W794" s="25"/>
      <c r="Z794" s="25"/>
      <c r="AC794" s="25"/>
      <c r="AF794" s="25"/>
      <c r="AI794" s="25"/>
    </row>
    <row r="795" spans="17:35" ht="12.75" customHeight="1" x14ac:dyDescent="0.2">
      <c r="Q795" s="25"/>
      <c r="T795" s="25"/>
      <c r="W795" s="25"/>
      <c r="Z795" s="25"/>
      <c r="AC795" s="25"/>
      <c r="AF795" s="25"/>
      <c r="AI795" s="25"/>
    </row>
    <row r="796" spans="17:35" ht="12.75" customHeight="1" x14ac:dyDescent="0.2">
      <c r="Q796" s="25"/>
      <c r="T796" s="25"/>
      <c r="W796" s="25"/>
      <c r="Z796" s="25"/>
      <c r="AC796" s="25"/>
      <c r="AF796" s="25"/>
      <c r="AI796" s="25"/>
    </row>
    <row r="797" spans="17:35" ht="12.75" customHeight="1" x14ac:dyDescent="0.2">
      <c r="Q797" s="25"/>
      <c r="T797" s="25"/>
      <c r="W797" s="25"/>
      <c r="Z797" s="25"/>
      <c r="AC797" s="25"/>
      <c r="AF797" s="25"/>
      <c r="AI797" s="25"/>
    </row>
    <row r="798" spans="17:35" ht="12.75" customHeight="1" x14ac:dyDescent="0.2">
      <c r="Q798" s="25"/>
      <c r="T798" s="25"/>
      <c r="W798" s="25"/>
      <c r="Z798" s="25"/>
      <c r="AC798" s="25"/>
      <c r="AF798" s="25"/>
      <c r="AI798" s="25"/>
    </row>
    <row r="799" spans="17:35" ht="12.75" customHeight="1" x14ac:dyDescent="0.2">
      <c r="Q799" s="25"/>
      <c r="T799" s="25"/>
      <c r="W799" s="25"/>
      <c r="Z799" s="25"/>
      <c r="AC799" s="25"/>
      <c r="AF799" s="25"/>
      <c r="AI799" s="25"/>
    </row>
    <row r="800" spans="17:35" ht="12.75" customHeight="1" x14ac:dyDescent="0.2">
      <c r="Q800" s="25"/>
      <c r="T800" s="25"/>
      <c r="W800" s="25"/>
      <c r="Z800" s="25"/>
      <c r="AC800" s="25"/>
      <c r="AF800" s="25"/>
      <c r="AI800" s="25"/>
    </row>
    <row r="801" spans="17:35" ht="12.75" customHeight="1" x14ac:dyDescent="0.2">
      <c r="Q801" s="25"/>
      <c r="T801" s="25"/>
      <c r="W801" s="25"/>
      <c r="Z801" s="25"/>
      <c r="AC801" s="25"/>
      <c r="AF801" s="25"/>
      <c r="AI801" s="25"/>
    </row>
    <row r="802" spans="17:35" ht="12.75" customHeight="1" x14ac:dyDescent="0.2">
      <c r="Q802" s="25"/>
      <c r="T802" s="25"/>
      <c r="W802" s="25"/>
      <c r="Z802" s="25"/>
      <c r="AC802" s="25"/>
      <c r="AF802" s="25"/>
      <c r="AI802" s="25"/>
    </row>
    <row r="803" spans="17:35" ht="12.75" customHeight="1" x14ac:dyDescent="0.2">
      <c r="Q803" s="25"/>
      <c r="T803" s="25"/>
      <c r="W803" s="25"/>
      <c r="Z803" s="25"/>
      <c r="AC803" s="25"/>
      <c r="AF803" s="25"/>
      <c r="AI803" s="25"/>
    </row>
    <row r="804" spans="17:35" ht="12.75" customHeight="1" x14ac:dyDescent="0.2">
      <c r="Q804" s="25"/>
      <c r="T804" s="25"/>
      <c r="W804" s="25"/>
      <c r="Z804" s="25"/>
      <c r="AC804" s="25"/>
      <c r="AF804" s="25"/>
      <c r="AI804" s="25"/>
    </row>
    <row r="805" spans="17:35" ht="12.75" customHeight="1" x14ac:dyDescent="0.2">
      <c r="Q805" s="25"/>
      <c r="T805" s="25"/>
      <c r="W805" s="25"/>
      <c r="Z805" s="25"/>
      <c r="AC805" s="25"/>
      <c r="AF805" s="25"/>
      <c r="AI805" s="25"/>
    </row>
    <row r="806" spans="17:35" ht="12.75" customHeight="1" x14ac:dyDescent="0.2">
      <c r="Q806" s="25"/>
      <c r="T806" s="25"/>
      <c r="W806" s="25"/>
      <c r="Z806" s="25"/>
      <c r="AC806" s="25"/>
      <c r="AF806" s="25"/>
      <c r="AI806" s="25"/>
    </row>
    <row r="807" spans="17:35" ht="12.75" customHeight="1" x14ac:dyDescent="0.2">
      <c r="Q807" s="25"/>
      <c r="T807" s="25"/>
      <c r="W807" s="25"/>
      <c r="Z807" s="25"/>
      <c r="AC807" s="25"/>
      <c r="AF807" s="25"/>
      <c r="AI807" s="25"/>
    </row>
    <row r="808" spans="17:35" ht="12.75" customHeight="1" x14ac:dyDescent="0.2">
      <c r="Q808" s="25"/>
      <c r="T808" s="25"/>
      <c r="W808" s="25"/>
      <c r="Z808" s="25"/>
      <c r="AC808" s="25"/>
      <c r="AF808" s="25"/>
      <c r="AI808" s="25"/>
    </row>
    <row r="809" spans="17:35" ht="12.75" customHeight="1" x14ac:dyDescent="0.2">
      <c r="Q809" s="25"/>
      <c r="T809" s="25"/>
      <c r="W809" s="25"/>
      <c r="Z809" s="25"/>
      <c r="AC809" s="25"/>
      <c r="AF809" s="25"/>
      <c r="AI809" s="25"/>
    </row>
    <row r="810" spans="17:35" ht="12.75" customHeight="1" x14ac:dyDescent="0.2">
      <c r="Q810" s="25"/>
      <c r="T810" s="25"/>
      <c r="W810" s="25"/>
      <c r="Z810" s="25"/>
      <c r="AC810" s="25"/>
      <c r="AF810" s="25"/>
      <c r="AI810" s="25"/>
    </row>
    <row r="811" spans="17:35" ht="12.75" customHeight="1" x14ac:dyDescent="0.2">
      <c r="Q811" s="25"/>
      <c r="T811" s="25"/>
      <c r="W811" s="25"/>
      <c r="Z811" s="25"/>
      <c r="AC811" s="25"/>
      <c r="AF811" s="25"/>
      <c r="AI811" s="25"/>
    </row>
    <row r="812" spans="17:35" ht="12.75" customHeight="1" x14ac:dyDescent="0.2">
      <c r="Q812" s="25"/>
      <c r="T812" s="25"/>
      <c r="W812" s="25"/>
      <c r="Z812" s="25"/>
      <c r="AC812" s="25"/>
      <c r="AF812" s="25"/>
      <c r="AI812" s="25"/>
    </row>
    <row r="813" spans="17:35" ht="12.75" customHeight="1" x14ac:dyDescent="0.2">
      <c r="Q813" s="25"/>
      <c r="T813" s="25"/>
      <c r="W813" s="25"/>
      <c r="Z813" s="25"/>
      <c r="AC813" s="25"/>
      <c r="AF813" s="25"/>
      <c r="AI813" s="25"/>
    </row>
    <row r="814" spans="17:35" ht="12.75" customHeight="1" x14ac:dyDescent="0.2">
      <c r="Q814" s="25"/>
      <c r="T814" s="25"/>
      <c r="W814" s="25"/>
      <c r="Z814" s="25"/>
      <c r="AC814" s="25"/>
      <c r="AF814" s="25"/>
      <c r="AI814" s="25"/>
    </row>
    <row r="815" spans="17:35" ht="12.75" customHeight="1" x14ac:dyDescent="0.2">
      <c r="Q815" s="25"/>
      <c r="T815" s="25"/>
      <c r="W815" s="25"/>
      <c r="Z815" s="25"/>
      <c r="AC815" s="25"/>
      <c r="AF815" s="25"/>
      <c r="AI815" s="25"/>
    </row>
    <row r="816" spans="17:35" ht="12.75" customHeight="1" x14ac:dyDescent="0.2">
      <c r="Q816" s="25"/>
      <c r="T816" s="25"/>
      <c r="W816" s="25"/>
      <c r="Z816" s="25"/>
      <c r="AC816" s="25"/>
      <c r="AF816" s="25"/>
      <c r="AI816" s="25"/>
    </row>
    <row r="817" spans="17:35" ht="12.75" customHeight="1" x14ac:dyDescent="0.2">
      <c r="Q817" s="25"/>
      <c r="T817" s="25"/>
      <c r="W817" s="25"/>
      <c r="Z817" s="25"/>
      <c r="AC817" s="25"/>
      <c r="AF817" s="25"/>
      <c r="AI817" s="25"/>
    </row>
    <row r="818" spans="17:35" ht="12.75" customHeight="1" x14ac:dyDescent="0.2">
      <c r="Q818" s="25"/>
      <c r="T818" s="25"/>
      <c r="W818" s="25"/>
      <c r="Z818" s="25"/>
      <c r="AC818" s="25"/>
      <c r="AF818" s="25"/>
      <c r="AI818" s="25"/>
    </row>
    <row r="819" spans="17:35" ht="12.75" customHeight="1" x14ac:dyDescent="0.2">
      <c r="Q819" s="25"/>
      <c r="T819" s="25"/>
      <c r="W819" s="25"/>
      <c r="Z819" s="25"/>
      <c r="AC819" s="25"/>
      <c r="AF819" s="25"/>
      <c r="AI819" s="25"/>
    </row>
    <row r="820" spans="17:35" ht="12.75" customHeight="1" x14ac:dyDescent="0.2">
      <c r="Q820" s="25"/>
      <c r="T820" s="25"/>
      <c r="W820" s="25"/>
      <c r="Z820" s="25"/>
      <c r="AC820" s="25"/>
      <c r="AF820" s="25"/>
      <c r="AI820" s="25"/>
    </row>
    <row r="821" spans="17:35" ht="12.75" customHeight="1" x14ac:dyDescent="0.2">
      <c r="Q821" s="25"/>
      <c r="T821" s="25"/>
      <c r="W821" s="25"/>
      <c r="Z821" s="25"/>
      <c r="AC821" s="25"/>
      <c r="AF821" s="25"/>
      <c r="AI821" s="25"/>
    </row>
    <row r="822" spans="17:35" ht="12.75" customHeight="1" x14ac:dyDescent="0.2">
      <c r="Q822" s="25"/>
      <c r="T822" s="25"/>
      <c r="W822" s="25"/>
      <c r="Z822" s="25"/>
      <c r="AC822" s="25"/>
      <c r="AF822" s="25"/>
      <c r="AI822" s="25"/>
    </row>
    <row r="823" spans="17:35" ht="12.75" customHeight="1" x14ac:dyDescent="0.2">
      <c r="Q823" s="25"/>
      <c r="T823" s="25"/>
      <c r="W823" s="25"/>
      <c r="Z823" s="25"/>
      <c r="AC823" s="25"/>
      <c r="AF823" s="25"/>
      <c r="AI823" s="25"/>
    </row>
    <row r="824" spans="17:35" ht="12.75" customHeight="1" x14ac:dyDescent="0.2">
      <c r="Q824" s="25"/>
      <c r="T824" s="25"/>
      <c r="W824" s="25"/>
      <c r="Z824" s="25"/>
      <c r="AC824" s="25"/>
      <c r="AF824" s="25"/>
      <c r="AI824" s="25"/>
    </row>
    <row r="825" spans="17:35" ht="12.75" customHeight="1" x14ac:dyDescent="0.2">
      <c r="Q825" s="25"/>
      <c r="T825" s="25"/>
      <c r="W825" s="25"/>
      <c r="Z825" s="25"/>
      <c r="AC825" s="25"/>
      <c r="AF825" s="25"/>
      <c r="AI825" s="25"/>
    </row>
    <row r="826" spans="17:35" ht="12.75" customHeight="1" x14ac:dyDescent="0.2">
      <c r="Q826" s="25"/>
      <c r="T826" s="25"/>
      <c r="W826" s="25"/>
      <c r="Z826" s="25"/>
      <c r="AC826" s="25"/>
      <c r="AF826" s="25"/>
      <c r="AI826" s="25"/>
    </row>
    <row r="827" spans="17:35" ht="12.75" customHeight="1" x14ac:dyDescent="0.2">
      <c r="Q827" s="25"/>
      <c r="T827" s="25"/>
      <c r="W827" s="25"/>
      <c r="Z827" s="25"/>
      <c r="AC827" s="25"/>
      <c r="AF827" s="25"/>
      <c r="AI827" s="25"/>
    </row>
    <row r="828" spans="17:35" ht="12.75" customHeight="1" x14ac:dyDescent="0.2">
      <c r="Q828" s="25"/>
      <c r="T828" s="25"/>
      <c r="W828" s="25"/>
      <c r="Z828" s="25"/>
      <c r="AC828" s="25"/>
      <c r="AF828" s="25"/>
      <c r="AI828" s="25"/>
    </row>
    <row r="829" spans="17:35" ht="12.75" customHeight="1" x14ac:dyDescent="0.2">
      <c r="Q829" s="25"/>
      <c r="T829" s="25"/>
      <c r="W829" s="25"/>
      <c r="Z829" s="25"/>
      <c r="AC829" s="25"/>
      <c r="AF829" s="25"/>
      <c r="AI829" s="25"/>
    </row>
    <row r="830" spans="17:35" ht="12.75" customHeight="1" x14ac:dyDescent="0.2">
      <c r="Q830" s="25"/>
      <c r="T830" s="25"/>
      <c r="W830" s="25"/>
      <c r="Z830" s="25"/>
      <c r="AC830" s="25"/>
      <c r="AF830" s="25"/>
      <c r="AI830" s="25"/>
    </row>
    <row r="831" spans="17:35" ht="12.75" customHeight="1" x14ac:dyDescent="0.2">
      <c r="Q831" s="25"/>
      <c r="T831" s="25"/>
      <c r="W831" s="25"/>
      <c r="Z831" s="25"/>
      <c r="AC831" s="25"/>
      <c r="AF831" s="25"/>
      <c r="AI831" s="25"/>
    </row>
    <row r="832" spans="17:35" ht="12.75" customHeight="1" x14ac:dyDescent="0.2">
      <c r="Q832" s="25"/>
      <c r="T832" s="25"/>
      <c r="W832" s="25"/>
      <c r="Z832" s="25"/>
      <c r="AC832" s="25"/>
      <c r="AF832" s="25"/>
      <c r="AI832" s="25"/>
    </row>
    <row r="833" spans="17:35" ht="12.75" customHeight="1" x14ac:dyDescent="0.2">
      <c r="Q833" s="25"/>
      <c r="T833" s="25"/>
      <c r="W833" s="25"/>
      <c r="Z833" s="25"/>
      <c r="AC833" s="25"/>
      <c r="AF833" s="25"/>
      <c r="AI833" s="25"/>
    </row>
    <row r="834" spans="17:35" ht="12.75" customHeight="1" x14ac:dyDescent="0.2">
      <c r="Q834" s="25"/>
      <c r="T834" s="25"/>
      <c r="W834" s="25"/>
      <c r="Z834" s="25"/>
      <c r="AC834" s="25"/>
      <c r="AF834" s="25"/>
      <c r="AI834" s="25"/>
    </row>
    <row r="835" spans="17:35" ht="12.75" customHeight="1" x14ac:dyDescent="0.2">
      <c r="Q835" s="25"/>
      <c r="T835" s="25"/>
      <c r="W835" s="25"/>
      <c r="Z835" s="25"/>
      <c r="AC835" s="25"/>
      <c r="AF835" s="25"/>
      <c r="AI835" s="25"/>
    </row>
    <row r="836" spans="17:35" ht="12.75" customHeight="1" x14ac:dyDescent="0.2">
      <c r="Q836" s="25"/>
      <c r="T836" s="25"/>
      <c r="W836" s="25"/>
      <c r="Z836" s="25"/>
      <c r="AC836" s="25"/>
      <c r="AF836" s="25"/>
      <c r="AI836" s="25"/>
    </row>
    <row r="837" spans="17:35" ht="12.75" customHeight="1" x14ac:dyDescent="0.2">
      <c r="Q837" s="25"/>
      <c r="T837" s="25"/>
      <c r="W837" s="25"/>
      <c r="Z837" s="25"/>
      <c r="AC837" s="25"/>
      <c r="AF837" s="25"/>
      <c r="AI837" s="25"/>
    </row>
    <row r="838" spans="17:35" ht="12.75" customHeight="1" x14ac:dyDescent="0.2">
      <c r="Q838" s="25"/>
      <c r="T838" s="25"/>
      <c r="W838" s="25"/>
      <c r="Z838" s="25"/>
      <c r="AC838" s="25"/>
      <c r="AF838" s="25"/>
      <c r="AI838" s="25"/>
    </row>
    <row r="839" spans="17:35" ht="12.75" customHeight="1" x14ac:dyDescent="0.2">
      <c r="Q839" s="25"/>
      <c r="T839" s="25"/>
      <c r="W839" s="25"/>
      <c r="Z839" s="25"/>
      <c r="AC839" s="25"/>
      <c r="AF839" s="25"/>
      <c r="AI839" s="25"/>
    </row>
    <row r="840" spans="17:35" ht="12.75" customHeight="1" x14ac:dyDescent="0.2">
      <c r="Q840" s="25"/>
      <c r="T840" s="25"/>
      <c r="W840" s="25"/>
      <c r="Z840" s="25"/>
      <c r="AC840" s="25"/>
      <c r="AF840" s="25"/>
      <c r="AI840" s="25"/>
    </row>
    <row r="841" spans="17:35" ht="12.75" customHeight="1" x14ac:dyDescent="0.2">
      <c r="Q841" s="25"/>
      <c r="T841" s="25"/>
      <c r="W841" s="25"/>
      <c r="Z841" s="25"/>
      <c r="AC841" s="25"/>
      <c r="AF841" s="25"/>
      <c r="AI841" s="25"/>
    </row>
    <row r="842" spans="17:35" ht="12.75" customHeight="1" x14ac:dyDescent="0.2">
      <c r="Q842" s="25"/>
      <c r="T842" s="25"/>
      <c r="W842" s="25"/>
      <c r="Z842" s="25"/>
      <c r="AC842" s="25"/>
      <c r="AF842" s="25"/>
      <c r="AI842" s="25"/>
    </row>
    <row r="843" spans="17:35" ht="12.75" customHeight="1" x14ac:dyDescent="0.2">
      <c r="Q843" s="25"/>
      <c r="T843" s="25"/>
      <c r="W843" s="25"/>
      <c r="Z843" s="25"/>
      <c r="AC843" s="25"/>
      <c r="AF843" s="25"/>
      <c r="AI843" s="25"/>
    </row>
    <row r="844" spans="17:35" ht="12.75" customHeight="1" x14ac:dyDescent="0.2">
      <c r="Q844" s="25"/>
      <c r="T844" s="25"/>
      <c r="W844" s="25"/>
      <c r="Z844" s="25"/>
      <c r="AC844" s="25"/>
      <c r="AF844" s="25"/>
      <c r="AI844" s="25"/>
    </row>
    <row r="845" spans="17:35" ht="12.75" customHeight="1" x14ac:dyDescent="0.2">
      <c r="Q845" s="25"/>
      <c r="T845" s="25"/>
      <c r="W845" s="25"/>
      <c r="Z845" s="25"/>
      <c r="AC845" s="25"/>
      <c r="AF845" s="25"/>
      <c r="AI845" s="25"/>
    </row>
    <row r="846" spans="17:35" ht="12.75" customHeight="1" x14ac:dyDescent="0.2">
      <c r="Q846" s="25"/>
      <c r="T846" s="25"/>
      <c r="W846" s="25"/>
      <c r="Z846" s="25"/>
      <c r="AC846" s="25"/>
      <c r="AF846" s="25"/>
      <c r="AI846" s="25"/>
    </row>
    <row r="847" spans="17:35" ht="12.75" customHeight="1" x14ac:dyDescent="0.2">
      <c r="Q847" s="25"/>
      <c r="T847" s="25"/>
      <c r="W847" s="25"/>
      <c r="Z847" s="25"/>
      <c r="AC847" s="25"/>
      <c r="AF847" s="25"/>
      <c r="AI847" s="25"/>
    </row>
    <row r="848" spans="17:35" ht="12.75" customHeight="1" x14ac:dyDescent="0.2">
      <c r="Q848" s="25"/>
      <c r="T848" s="25"/>
      <c r="W848" s="25"/>
      <c r="Z848" s="25"/>
      <c r="AC848" s="25"/>
      <c r="AF848" s="25"/>
      <c r="AI848" s="25"/>
    </row>
    <row r="849" spans="17:35" ht="12.75" customHeight="1" x14ac:dyDescent="0.2">
      <c r="Q849" s="25"/>
      <c r="T849" s="25"/>
      <c r="W849" s="25"/>
      <c r="Z849" s="25"/>
      <c r="AC849" s="25"/>
      <c r="AF849" s="25"/>
      <c r="AI849" s="25"/>
    </row>
    <row r="850" spans="17:35" ht="12.75" customHeight="1" x14ac:dyDescent="0.2">
      <c r="Q850" s="25"/>
      <c r="T850" s="25"/>
      <c r="W850" s="25"/>
      <c r="Z850" s="25"/>
      <c r="AC850" s="25"/>
      <c r="AF850" s="25"/>
      <c r="AI850" s="25"/>
    </row>
    <row r="851" spans="17:35" ht="12.75" customHeight="1" x14ac:dyDescent="0.2">
      <c r="Q851" s="25"/>
      <c r="T851" s="25"/>
      <c r="W851" s="25"/>
      <c r="Z851" s="25"/>
      <c r="AC851" s="25"/>
      <c r="AF851" s="25"/>
      <c r="AI851" s="25"/>
    </row>
    <row r="852" spans="17:35" ht="12.75" customHeight="1" x14ac:dyDescent="0.2">
      <c r="Q852" s="25"/>
      <c r="T852" s="25"/>
      <c r="W852" s="25"/>
      <c r="Z852" s="25"/>
      <c r="AC852" s="25"/>
      <c r="AF852" s="25"/>
      <c r="AI852" s="25"/>
    </row>
    <row r="853" spans="17:35" ht="12.75" customHeight="1" x14ac:dyDescent="0.2">
      <c r="Q853" s="25"/>
      <c r="T853" s="25"/>
      <c r="W853" s="25"/>
      <c r="Z853" s="25"/>
      <c r="AC853" s="25"/>
      <c r="AF853" s="25"/>
      <c r="AI853" s="25"/>
    </row>
    <row r="854" spans="17:35" ht="12.75" customHeight="1" x14ac:dyDescent="0.2">
      <c r="Q854" s="25"/>
      <c r="T854" s="25"/>
      <c r="W854" s="25"/>
      <c r="Z854" s="25"/>
      <c r="AC854" s="25"/>
      <c r="AF854" s="25"/>
      <c r="AI854" s="25"/>
    </row>
    <row r="855" spans="17:35" ht="12.75" customHeight="1" x14ac:dyDescent="0.2">
      <c r="Q855" s="25"/>
      <c r="T855" s="25"/>
      <c r="W855" s="25"/>
      <c r="Z855" s="25"/>
      <c r="AC855" s="25"/>
      <c r="AF855" s="25"/>
      <c r="AI855" s="25"/>
    </row>
    <row r="856" spans="17:35" ht="12.75" customHeight="1" x14ac:dyDescent="0.2">
      <c r="Q856" s="25"/>
      <c r="T856" s="25"/>
      <c r="W856" s="25"/>
      <c r="Z856" s="25"/>
      <c r="AC856" s="25"/>
      <c r="AF856" s="25"/>
      <c r="AI856" s="25"/>
    </row>
    <row r="857" spans="17:35" ht="12.75" customHeight="1" x14ac:dyDescent="0.2">
      <c r="Q857" s="25"/>
      <c r="T857" s="25"/>
      <c r="W857" s="25"/>
      <c r="Z857" s="25"/>
      <c r="AC857" s="25"/>
      <c r="AF857" s="25"/>
      <c r="AI857" s="25"/>
    </row>
    <row r="858" spans="17:35" ht="12.75" customHeight="1" x14ac:dyDescent="0.2">
      <c r="Q858" s="25"/>
      <c r="T858" s="25"/>
      <c r="W858" s="25"/>
      <c r="Z858" s="25"/>
      <c r="AC858" s="25"/>
      <c r="AF858" s="25"/>
      <c r="AI858" s="25"/>
    </row>
    <row r="859" spans="17:35" ht="12.75" customHeight="1" x14ac:dyDescent="0.2">
      <c r="Q859" s="25"/>
      <c r="T859" s="25"/>
      <c r="W859" s="25"/>
      <c r="Z859" s="25"/>
      <c r="AC859" s="25"/>
      <c r="AF859" s="25"/>
      <c r="AI859" s="25"/>
    </row>
    <row r="860" spans="17:35" ht="12.75" customHeight="1" x14ac:dyDescent="0.2">
      <c r="Q860" s="25"/>
      <c r="T860" s="25"/>
      <c r="W860" s="25"/>
      <c r="Z860" s="25"/>
      <c r="AC860" s="25"/>
      <c r="AF860" s="25"/>
      <c r="AI860" s="25"/>
    </row>
    <row r="861" spans="17:35" ht="12.75" customHeight="1" x14ac:dyDescent="0.2">
      <c r="Q861" s="25"/>
      <c r="T861" s="25"/>
      <c r="W861" s="25"/>
      <c r="Z861" s="25"/>
      <c r="AC861" s="25"/>
      <c r="AF861" s="25"/>
      <c r="AI861" s="25"/>
    </row>
    <row r="862" spans="17:35" ht="12.75" customHeight="1" x14ac:dyDescent="0.2">
      <c r="Q862" s="25"/>
      <c r="T862" s="25"/>
      <c r="W862" s="25"/>
      <c r="Z862" s="25"/>
      <c r="AC862" s="25"/>
      <c r="AF862" s="25"/>
      <c r="AI862" s="25"/>
    </row>
    <row r="863" spans="17:35" ht="12.75" customHeight="1" x14ac:dyDescent="0.2">
      <c r="Q863" s="25"/>
      <c r="T863" s="25"/>
      <c r="W863" s="25"/>
      <c r="Z863" s="25"/>
      <c r="AC863" s="25"/>
      <c r="AF863" s="25"/>
      <c r="AI863" s="25"/>
    </row>
    <row r="864" spans="17:35" ht="12.75" customHeight="1" x14ac:dyDescent="0.2">
      <c r="Q864" s="25"/>
      <c r="T864" s="25"/>
      <c r="W864" s="25"/>
      <c r="Z864" s="25"/>
      <c r="AC864" s="25"/>
      <c r="AF864" s="25"/>
      <c r="AI864" s="25"/>
    </row>
    <row r="865" spans="17:35" ht="12.75" customHeight="1" x14ac:dyDescent="0.2">
      <c r="Q865" s="25"/>
      <c r="T865" s="25"/>
      <c r="W865" s="25"/>
      <c r="Z865" s="25"/>
      <c r="AC865" s="25"/>
      <c r="AF865" s="25"/>
      <c r="AI865" s="25"/>
    </row>
    <row r="866" spans="17:35" ht="12.75" customHeight="1" x14ac:dyDescent="0.2">
      <c r="Q866" s="25"/>
      <c r="T866" s="25"/>
      <c r="W866" s="25"/>
      <c r="Z866" s="25"/>
      <c r="AC866" s="25"/>
      <c r="AF866" s="25"/>
      <c r="AI866" s="25"/>
    </row>
    <row r="867" spans="17:35" ht="12.75" customHeight="1" x14ac:dyDescent="0.2">
      <c r="Q867" s="25"/>
      <c r="T867" s="25"/>
      <c r="W867" s="25"/>
      <c r="Z867" s="25"/>
      <c r="AC867" s="25"/>
      <c r="AF867" s="25"/>
      <c r="AI867" s="25"/>
    </row>
    <row r="868" spans="17:35" ht="12.75" customHeight="1" x14ac:dyDescent="0.2">
      <c r="Q868" s="25"/>
      <c r="T868" s="25"/>
      <c r="W868" s="25"/>
      <c r="Z868" s="25"/>
      <c r="AC868" s="25"/>
      <c r="AF868" s="25"/>
      <c r="AI868" s="25"/>
    </row>
    <row r="869" spans="17:35" ht="12.75" customHeight="1" x14ac:dyDescent="0.2">
      <c r="Q869" s="25"/>
      <c r="T869" s="25"/>
      <c r="W869" s="25"/>
      <c r="Z869" s="25"/>
      <c r="AC869" s="25"/>
      <c r="AF869" s="25"/>
      <c r="AI869" s="25"/>
    </row>
    <row r="870" spans="17:35" ht="12.75" customHeight="1" x14ac:dyDescent="0.2">
      <c r="Q870" s="25"/>
      <c r="T870" s="25"/>
      <c r="W870" s="25"/>
      <c r="Z870" s="25"/>
      <c r="AC870" s="25"/>
      <c r="AF870" s="25"/>
      <c r="AI870" s="25"/>
    </row>
    <row r="871" spans="17:35" ht="12.75" customHeight="1" x14ac:dyDescent="0.2">
      <c r="Q871" s="25"/>
      <c r="T871" s="25"/>
      <c r="W871" s="25"/>
      <c r="Z871" s="25"/>
      <c r="AC871" s="25"/>
      <c r="AF871" s="25"/>
      <c r="AI871" s="25"/>
    </row>
    <row r="872" spans="17:35" ht="12.75" customHeight="1" x14ac:dyDescent="0.2">
      <c r="Q872" s="25"/>
      <c r="T872" s="25"/>
      <c r="W872" s="25"/>
      <c r="Z872" s="25"/>
      <c r="AC872" s="25"/>
      <c r="AF872" s="25"/>
      <c r="AI872" s="25"/>
    </row>
    <row r="873" spans="17:35" ht="12.75" customHeight="1" x14ac:dyDescent="0.2">
      <c r="Q873" s="25"/>
      <c r="T873" s="25"/>
      <c r="W873" s="25"/>
      <c r="Z873" s="25"/>
      <c r="AC873" s="25"/>
      <c r="AF873" s="25"/>
      <c r="AI873" s="25"/>
    </row>
    <row r="874" spans="17:35" ht="12.75" customHeight="1" x14ac:dyDescent="0.2">
      <c r="Q874" s="25"/>
      <c r="T874" s="25"/>
      <c r="W874" s="25"/>
      <c r="Z874" s="25"/>
      <c r="AC874" s="25"/>
      <c r="AF874" s="25"/>
      <c r="AI874" s="25"/>
    </row>
    <row r="875" spans="17:35" ht="12.75" customHeight="1" x14ac:dyDescent="0.2">
      <c r="Q875" s="25"/>
      <c r="T875" s="25"/>
      <c r="W875" s="25"/>
      <c r="Z875" s="25"/>
      <c r="AC875" s="25"/>
      <c r="AF875" s="25"/>
      <c r="AI875" s="25"/>
    </row>
    <row r="876" spans="17:35" ht="12.75" customHeight="1" x14ac:dyDescent="0.2">
      <c r="Q876" s="25"/>
      <c r="T876" s="25"/>
      <c r="W876" s="25"/>
      <c r="Z876" s="25"/>
      <c r="AC876" s="25"/>
      <c r="AF876" s="25"/>
      <c r="AI876" s="25"/>
    </row>
    <row r="877" spans="17:35" ht="12.75" customHeight="1" x14ac:dyDescent="0.2">
      <c r="Q877" s="25"/>
      <c r="T877" s="25"/>
      <c r="W877" s="25"/>
      <c r="Z877" s="25"/>
      <c r="AC877" s="25"/>
      <c r="AF877" s="25"/>
      <c r="AI877" s="25"/>
    </row>
    <row r="878" spans="17:35" ht="12.75" customHeight="1" x14ac:dyDescent="0.2">
      <c r="Q878" s="25"/>
      <c r="T878" s="25"/>
      <c r="W878" s="25"/>
      <c r="Z878" s="25"/>
      <c r="AC878" s="25"/>
      <c r="AF878" s="25"/>
      <c r="AI878" s="25"/>
    </row>
    <row r="879" spans="17:35" ht="12.75" customHeight="1" x14ac:dyDescent="0.2">
      <c r="Q879" s="25"/>
      <c r="T879" s="25"/>
      <c r="W879" s="25"/>
      <c r="Z879" s="25"/>
      <c r="AC879" s="25"/>
      <c r="AF879" s="25"/>
      <c r="AI879" s="25"/>
    </row>
    <row r="880" spans="17:35" ht="12.75" customHeight="1" x14ac:dyDescent="0.2">
      <c r="Q880" s="25"/>
      <c r="T880" s="25"/>
      <c r="W880" s="25"/>
      <c r="Z880" s="25"/>
      <c r="AC880" s="25"/>
      <c r="AF880" s="25"/>
      <c r="AI880" s="25"/>
    </row>
    <row r="881" spans="17:35" ht="12.75" customHeight="1" x14ac:dyDescent="0.2">
      <c r="Q881" s="25"/>
      <c r="T881" s="25"/>
      <c r="W881" s="25"/>
      <c r="Z881" s="25"/>
      <c r="AC881" s="25"/>
      <c r="AF881" s="25"/>
      <c r="AI881" s="25"/>
    </row>
    <row r="882" spans="17:35" ht="12.75" customHeight="1" x14ac:dyDescent="0.2">
      <c r="Q882" s="25"/>
      <c r="T882" s="25"/>
      <c r="W882" s="25"/>
      <c r="Z882" s="25"/>
      <c r="AC882" s="25"/>
      <c r="AF882" s="25"/>
      <c r="AI882" s="25"/>
    </row>
    <row r="883" spans="17:35" ht="12.75" customHeight="1" x14ac:dyDescent="0.2">
      <c r="Q883" s="25"/>
      <c r="T883" s="25"/>
      <c r="W883" s="25"/>
      <c r="Z883" s="25"/>
      <c r="AC883" s="25"/>
      <c r="AF883" s="25"/>
      <c r="AI883" s="25"/>
    </row>
    <row r="884" spans="17:35" ht="12.75" customHeight="1" x14ac:dyDescent="0.2">
      <c r="Q884" s="25"/>
      <c r="T884" s="25"/>
      <c r="W884" s="25"/>
      <c r="Z884" s="25"/>
      <c r="AC884" s="25"/>
      <c r="AF884" s="25"/>
      <c r="AI884" s="25"/>
    </row>
    <row r="885" spans="17:35" ht="12.75" customHeight="1" x14ac:dyDescent="0.2">
      <c r="Q885" s="25"/>
      <c r="T885" s="25"/>
      <c r="W885" s="25"/>
      <c r="Z885" s="25"/>
      <c r="AC885" s="25"/>
      <c r="AF885" s="25"/>
      <c r="AI885" s="25"/>
    </row>
    <row r="886" spans="17:35" ht="12.75" customHeight="1" x14ac:dyDescent="0.2">
      <c r="Q886" s="25"/>
      <c r="T886" s="25"/>
      <c r="W886" s="25"/>
      <c r="Z886" s="25"/>
      <c r="AC886" s="25"/>
      <c r="AF886" s="25"/>
      <c r="AI886" s="25"/>
    </row>
    <row r="887" spans="17:35" ht="12.75" customHeight="1" x14ac:dyDescent="0.2">
      <c r="Q887" s="25"/>
      <c r="T887" s="25"/>
      <c r="W887" s="25"/>
      <c r="Z887" s="25"/>
      <c r="AC887" s="25"/>
      <c r="AF887" s="25"/>
      <c r="AI887" s="25"/>
    </row>
    <row r="888" spans="17:35" ht="12.75" customHeight="1" x14ac:dyDescent="0.2">
      <c r="Q888" s="25"/>
      <c r="T888" s="25"/>
      <c r="W888" s="25"/>
      <c r="Z888" s="25"/>
      <c r="AC888" s="25"/>
      <c r="AF888" s="25"/>
      <c r="AI888" s="25"/>
    </row>
    <row r="889" spans="17:35" ht="12.75" customHeight="1" x14ac:dyDescent="0.2">
      <c r="Q889" s="25"/>
      <c r="T889" s="25"/>
      <c r="W889" s="25"/>
      <c r="Z889" s="25"/>
      <c r="AC889" s="25"/>
      <c r="AF889" s="25"/>
      <c r="AI889" s="25"/>
    </row>
    <row r="890" spans="17:35" ht="12.75" customHeight="1" x14ac:dyDescent="0.2">
      <c r="Q890" s="25"/>
      <c r="T890" s="25"/>
      <c r="W890" s="25"/>
      <c r="Z890" s="25"/>
      <c r="AC890" s="25"/>
      <c r="AF890" s="25"/>
      <c r="AI890" s="25"/>
    </row>
    <row r="891" spans="17:35" ht="12.75" customHeight="1" x14ac:dyDescent="0.2">
      <c r="Q891" s="25"/>
      <c r="T891" s="25"/>
      <c r="W891" s="25"/>
      <c r="Z891" s="25"/>
      <c r="AC891" s="25"/>
      <c r="AF891" s="25"/>
      <c r="AI891" s="25"/>
    </row>
    <row r="892" spans="17:35" ht="12.75" customHeight="1" x14ac:dyDescent="0.2">
      <c r="Q892" s="25"/>
      <c r="T892" s="25"/>
      <c r="W892" s="25"/>
      <c r="Z892" s="25"/>
      <c r="AC892" s="25"/>
      <c r="AF892" s="25"/>
      <c r="AI892" s="25"/>
    </row>
    <row r="893" spans="17:35" ht="12.75" customHeight="1" x14ac:dyDescent="0.2">
      <c r="Q893" s="25"/>
      <c r="T893" s="25"/>
      <c r="W893" s="25"/>
      <c r="Z893" s="25"/>
      <c r="AC893" s="25"/>
      <c r="AF893" s="25"/>
      <c r="AI893" s="25"/>
    </row>
    <row r="894" spans="17:35" ht="12.75" customHeight="1" x14ac:dyDescent="0.2">
      <c r="Q894" s="25"/>
      <c r="T894" s="25"/>
      <c r="W894" s="25"/>
      <c r="Z894" s="25"/>
      <c r="AC894" s="25"/>
      <c r="AF894" s="25"/>
      <c r="AI894" s="25"/>
    </row>
    <row r="895" spans="17:35" ht="12.75" customHeight="1" x14ac:dyDescent="0.2">
      <c r="Q895" s="25"/>
      <c r="T895" s="25"/>
      <c r="W895" s="25"/>
      <c r="Z895" s="25"/>
      <c r="AC895" s="25"/>
      <c r="AF895" s="25"/>
      <c r="AI895" s="25"/>
    </row>
    <row r="896" spans="17:35" ht="12.75" customHeight="1" x14ac:dyDescent="0.2">
      <c r="Q896" s="25"/>
      <c r="T896" s="25"/>
      <c r="W896" s="25"/>
      <c r="Z896" s="25"/>
      <c r="AC896" s="25"/>
      <c r="AF896" s="25"/>
      <c r="AI896" s="25"/>
    </row>
    <row r="897" spans="17:35" ht="12.75" customHeight="1" x14ac:dyDescent="0.2">
      <c r="Q897" s="25"/>
      <c r="T897" s="25"/>
      <c r="W897" s="25"/>
      <c r="Z897" s="25"/>
      <c r="AC897" s="25"/>
      <c r="AF897" s="25"/>
      <c r="AI897" s="25"/>
    </row>
    <row r="898" spans="17:35" ht="12.75" customHeight="1" x14ac:dyDescent="0.2">
      <c r="Q898" s="25"/>
      <c r="T898" s="25"/>
      <c r="W898" s="25"/>
      <c r="Z898" s="25"/>
      <c r="AC898" s="25"/>
      <c r="AF898" s="25"/>
      <c r="AI898" s="25"/>
    </row>
    <row r="899" spans="17:35" ht="12.75" customHeight="1" x14ac:dyDescent="0.2">
      <c r="Q899" s="25"/>
      <c r="T899" s="25"/>
      <c r="W899" s="25"/>
      <c r="Z899" s="25"/>
      <c r="AC899" s="25"/>
      <c r="AF899" s="25"/>
      <c r="AI899" s="25"/>
    </row>
    <row r="900" spans="17:35" ht="12.75" customHeight="1" x14ac:dyDescent="0.2">
      <c r="Q900" s="25"/>
      <c r="T900" s="25"/>
      <c r="W900" s="25"/>
      <c r="Z900" s="25"/>
      <c r="AC900" s="25"/>
      <c r="AF900" s="25"/>
      <c r="AI900" s="25"/>
    </row>
    <row r="901" spans="17:35" ht="12.75" customHeight="1" x14ac:dyDescent="0.2">
      <c r="Q901" s="25"/>
      <c r="T901" s="25"/>
      <c r="W901" s="25"/>
      <c r="Z901" s="25"/>
      <c r="AC901" s="25"/>
      <c r="AF901" s="25"/>
      <c r="AI901" s="25"/>
    </row>
    <row r="902" spans="17:35" ht="12.75" customHeight="1" x14ac:dyDescent="0.2">
      <c r="Q902" s="25"/>
      <c r="T902" s="25"/>
      <c r="W902" s="25"/>
      <c r="Z902" s="25"/>
      <c r="AC902" s="25"/>
      <c r="AF902" s="25"/>
      <c r="AI902" s="25"/>
    </row>
    <row r="903" spans="17:35" ht="12.75" customHeight="1" x14ac:dyDescent="0.2">
      <c r="Q903" s="25"/>
      <c r="T903" s="25"/>
      <c r="W903" s="25"/>
      <c r="Z903" s="25"/>
      <c r="AC903" s="25"/>
      <c r="AF903" s="25"/>
      <c r="AI903" s="25"/>
    </row>
    <row r="904" spans="17:35" ht="12.75" customHeight="1" x14ac:dyDescent="0.2">
      <c r="Q904" s="25"/>
      <c r="T904" s="25"/>
      <c r="W904" s="25"/>
      <c r="Z904" s="25"/>
      <c r="AC904" s="25"/>
      <c r="AF904" s="25"/>
      <c r="AI904" s="25"/>
    </row>
    <row r="905" spans="17:35" ht="12.75" customHeight="1" x14ac:dyDescent="0.2">
      <c r="Q905" s="25"/>
      <c r="T905" s="25"/>
      <c r="W905" s="25"/>
      <c r="Z905" s="25"/>
      <c r="AC905" s="25"/>
      <c r="AF905" s="25"/>
      <c r="AI905" s="25"/>
    </row>
    <row r="906" spans="17:35" ht="12.75" customHeight="1" x14ac:dyDescent="0.2">
      <c r="Q906" s="25"/>
      <c r="T906" s="25"/>
      <c r="W906" s="25"/>
      <c r="Z906" s="25"/>
      <c r="AC906" s="25"/>
      <c r="AF906" s="25"/>
      <c r="AI906" s="25"/>
    </row>
    <row r="907" spans="17:35" ht="12.75" customHeight="1" x14ac:dyDescent="0.2">
      <c r="Q907" s="25"/>
      <c r="T907" s="25"/>
      <c r="W907" s="25"/>
      <c r="Z907" s="25"/>
      <c r="AC907" s="25"/>
      <c r="AF907" s="25"/>
      <c r="AI907" s="25"/>
    </row>
    <row r="908" spans="17:35" ht="12.75" customHeight="1" x14ac:dyDescent="0.2">
      <c r="Q908" s="25"/>
      <c r="T908" s="25"/>
      <c r="W908" s="25"/>
      <c r="Z908" s="25"/>
      <c r="AC908" s="25"/>
      <c r="AF908" s="25"/>
      <c r="AI908" s="25"/>
    </row>
    <row r="909" spans="17:35" ht="12.75" customHeight="1" x14ac:dyDescent="0.2">
      <c r="Q909" s="25"/>
      <c r="T909" s="25"/>
      <c r="W909" s="25"/>
      <c r="Z909" s="25"/>
      <c r="AC909" s="25"/>
      <c r="AF909" s="25"/>
      <c r="AI909" s="25"/>
    </row>
    <row r="910" spans="17:35" ht="12.75" customHeight="1" x14ac:dyDescent="0.2">
      <c r="Q910" s="25"/>
      <c r="T910" s="25"/>
      <c r="W910" s="25"/>
      <c r="Z910" s="25"/>
      <c r="AC910" s="25"/>
      <c r="AF910" s="25"/>
      <c r="AI910" s="25"/>
    </row>
    <row r="911" spans="17:35" ht="12.75" customHeight="1" x14ac:dyDescent="0.2">
      <c r="Q911" s="25"/>
      <c r="T911" s="25"/>
      <c r="W911" s="25"/>
      <c r="Z911" s="25"/>
      <c r="AC911" s="25"/>
      <c r="AF911" s="25"/>
      <c r="AI911" s="25"/>
    </row>
    <row r="912" spans="17:35" ht="12.75" customHeight="1" x14ac:dyDescent="0.2">
      <c r="Q912" s="25"/>
      <c r="T912" s="25"/>
      <c r="W912" s="25"/>
      <c r="Z912" s="25"/>
      <c r="AC912" s="25"/>
      <c r="AF912" s="25"/>
      <c r="AI912" s="25"/>
    </row>
    <row r="913" spans="17:35" ht="12.75" customHeight="1" x14ac:dyDescent="0.2">
      <c r="Q913" s="25"/>
      <c r="T913" s="25"/>
      <c r="W913" s="25"/>
      <c r="Z913" s="25"/>
      <c r="AC913" s="25"/>
      <c r="AF913" s="25"/>
      <c r="AI913" s="25"/>
    </row>
    <row r="914" spans="17:35" ht="12.75" customHeight="1" x14ac:dyDescent="0.2">
      <c r="Q914" s="25"/>
      <c r="T914" s="25"/>
      <c r="W914" s="25"/>
      <c r="Z914" s="25"/>
      <c r="AC914" s="25"/>
      <c r="AF914" s="25"/>
      <c r="AI914" s="25"/>
    </row>
    <row r="915" spans="17:35" ht="12.75" customHeight="1" x14ac:dyDescent="0.2">
      <c r="Q915" s="25"/>
      <c r="T915" s="25"/>
      <c r="W915" s="25"/>
      <c r="Z915" s="25"/>
      <c r="AC915" s="25"/>
      <c r="AF915" s="25"/>
      <c r="AI915" s="25"/>
    </row>
    <row r="916" spans="17:35" ht="12.75" customHeight="1" x14ac:dyDescent="0.2">
      <c r="Q916" s="25"/>
      <c r="T916" s="25"/>
      <c r="W916" s="25"/>
      <c r="Z916" s="25"/>
      <c r="AC916" s="25"/>
      <c r="AF916" s="25"/>
      <c r="AI916" s="25"/>
    </row>
    <row r="917" spans="17:35" ht="12.75" customHeight="1" x14ac:dyDescent="0.2">
      <c r="Q917" s="25"/>
      <c r="T917" s="25"/>
      <c r="W917" s="25"/>
      <c r="Z917" s="25"/>
      <c r="AC917" s="25"/>
      <c r="AF917" s="25"/>
      <c r="AI917" s="25"/>
    </row>
    <row r="918" spans="17:35" ht="12.75" customHeight="1" x14ac:dyDescent="0.2">
      <c r="Q918" s="25"/>
      <c r="T918" s="25"/>
      <c r="W918" s="25"/>
      <c r="Z918" s="25"/>
      <c r="AC918" s="25"/>
      <c r="AF918" s="25"/>
      <c r="AI918" s="25"/>
    </row>
    <row r="919" spans="17:35" ht="12.75" customHeight="1" x14ac:dyDescent="0.2">
      <c r="Q919" s="25"/>
      <c r="T919" s="25"/>
      <c r="W919" s="25"/>
      <c r="Z919" s="25"/>
      <c r="AC919" s="25"/>
      <c r="AF919" s="25"/>
      <c r="AI919" s="25"/>
    </row>
    <row r="920" spans="17:35" ht="12.75" customHeight="1" x14ac:dyDescent="0.2">
      <c r="Q920" s="25"/>
      <c r="T920" s="25"/>
      <c r="W920" s="25"/>
      <c r="Z920" s="25"/>
      <c r="AC920" s="25"/>
      <c r="AF920" s="25"/>
      <c r="AI920" s="25"/>
    </row>
    <row r="921" spans="17:35" ht="12.75" customHeight="1" x14ac:dyDescent="0.2">
      <c r="Q921" s="25"/>
      <c r="T921" s="25"/>
      <c r="W921" s="25"/>
      <c r="Z921" s="25"/>
      <c r="AC921" s="25"/>
      <c r="AF921" s="25"/>
      <c r="AI921" s="25"/>
    </row>
    <row r="922" spans="17:35" ht="12.75" customHeight="1" x14ac:dyDescent="0.2">
      <c r="Q922" s="25"/>
      <c r="T922" s="25"/>
      <c r="W922" s="25"/>
      <c r="Z922" s="25"/>
      <c r="AC922" s="25"/>
      <c r="AF922" s="25"/>
      <c r="AI922" s="25"/>
    </row>
    <row r="923" spans="17:35" ht="12.75" customHeight="1" x14ac:dyDescent="0.2">
      <c r="Q923" s="25"/>
      <c r="T923" s="25"/>
      <c r="W923" s="25"/>
      <c r="Z923" s="25"/>
      <c r="AC923" s="25"/>
      <c r="AF923" s="25"/>
      <c r="AI923" s="25"/>
    </row>
    <row r="924" spans="17:35" ht="12.75" customHeight="1" x14ac:dyDescent="0.2">
      <c r="Q924" s="25"/>
      <c r="T924" s="25"/>
      <c r="W924" s="25"/>
      <c r="Z924" s="25"/>
      <c r="AC924" s="25"/>
      <c r="AF924" s="25"/>
      <c r="AI924" s="25"/>
    </row>
    <row r="925" spans="17:35" ht="12.75" customHeight="1" x14ac:dyDescent="0.2">
      <c r="Q925" s="25"/>
      <c r="T925" s="25"/>
      <c r="W925" s="25"/>
      <c r="Z925" s="25"/>
      <c r="AC925" s="25"/>
      <c r="AF925" s="25"/>
      <c r="AI925" s="25"/>
    </row>
    <row r="926" spans="17:35" ht="12.75" customHeight="1" x14ac:dyDescent="0.2">
      <c r="Q926" s="25"/>
      <c r="T926" s="25"/>
      <c r="W926" s="25"/>
      <c r="Z926" s="25"/>
      <c r="AC926" s="25"/>
      <c r="AF926" s="25"/>
      <c r="AI926" s="25"/>
    </row>
    <row r="927" spans="17:35" ht="12.75" customHeight="1" x14ac:dyDescent="0.2">
      <c r="Q927" s="25"/>
      <c r="T927" s="25"/>
      <c r="W927" s="25"/>
      <c r="Z927" s="25"/>
      <c r="AC927" s="25"/>
      <c r="AF927" s="25"/>
      <c r="AI927" s="25"/>
    </row>
    <row r="928" spans="17:35" ht="12.75" customHeight="1" x14ac:dyDescent="0.2">
      <c r="Q928" s="25"/>
      <c r="T928" s="25"/>
      <c r="W928" s="25"/>
      <c r="Z928" s="25"/>
      <c r="AC928" s="25"/>
      <c r="AF928" s="25"/>
      <c r="AI928" s="25"/>
    </row>
    <row r="929" spans="17:35" ht="12.75" customHeight="1" x14ac:dyDescent="0.2">
      <c r="Q929" s="25"/>
      <c r="T929" s="25"/>
      <c r="W929" s="25"/>
      <c r="Z929" s="25"/>
      <c r="AC929" s="25"/>
      <c r="AF929" s="25"/>
      <c r="AI929" s="25"/>
    </row>
    <row r="930" spans="17:35" ht="12.75" customHeight="1" x14ac:dyDescent="0.2">
      <c r="Q930" s="25"/>
      <c r="T930" s="25"/>
      <c r="W930" s="25"/>
      <c r="Z930" s="25"/>
      <c r="AC930" s="25"/>
      <c r="AF930" s="25"/>
      <c r="AI930" s="25"/>
    </row>
    <row r="931" spans="17:35" ht="12.75" customHeight="1" x14ac:dyDescent="0.2">
      <c r="Q931" s="25"/>
      <c r="T931" s="25"/>
      <c r="W931" s="25"/>
      <c r="Z931" s="25"/>
      <c r="AC931" s="25"/>
      <c r="AF931" s="25"/>
      <c r="AI931" s="25"/>
    </row>
    <row r="932" spans="17:35" ht="12.75" customHeight="1" x14ac:dyDescent="0.2">
      <c r="Q932" s="25"/>
      <c r="T932" s="25"/>
      <c r="W932" s="25"/>
      <c r="Z932" s="25"/>
      <c r="AC932" s="25"/>
      <c r="AF932" s="25"/>
      <c r="AI932" s="25"/>
    </row>
    <row r="933" spans="17:35" ht="12.75" customHeight="1" x14ac:dyDescent="0.2">
      <c r="Q933" s="25"/>
      <c r="T933" s="25"/>
      <c r="W933" s="25"/>
      <c r="Z933" s="25"/>
      <c r="AC933" s="25"/>
      <c r="AF933" s="25"/>
      <c r="AI933" s="25"/>
    </row>
    <row r="934" spans="17:35" ht="12.75" customHeight="1" x14ac:dyDescent="0.2">
      <c r="Q934" s="25"/>
      <c r="T934" s="25"/>
      <c r="W934" s="25"/>
      <c r="Z934" s="25"/>
      <c r="AC934" s="25"/>
      <c r="AF934" s="25"/>
      <c r="AI934" s="25"/>
    </row>
    <row r="935" spans="17:35" ht="12.75" customHeight="1" x14ac:dyDescent="0.2">
      <c r="Q935" s="25"/>
      <c r="T935" s="25"/>
      <c r="W935" s="25"/>
      <c r="Z935" s="25"/>
      <c r="AC935" s="25"/>
      <c r="AF935" s="25"/>
      <c r="AI935" s="25"/>
    </row>
    <row r="936" spans="17:35" ht="12.75" customHeight="1" x14ac:dyDescent="0.2">
      <c r="Q936" s="25"/>
      <c r="T936" s="25"/>
      <c r="W936" s="25"/>
      <c r="Z936" s="25"/>
      <c r="AC936" s="25"/>
      <c r="AF936" s="25"/>
      <c r="AI936" s="25"/>
    </row>
    <row r="937" spans="17:35" ht="12.75" customHeight="1" x14ac:dyDescent="0.2">
      <c r="Q937" s="25"/>
      <c r="T937" s="25"/>
      <c r="W937" s="25"/>
      <c r="Z937" s="25"/>
      <c r="AC937" s="25"/>
      <c r="AF937" s="25"/>
      <c r="AI937" s="25"/>
    </row>
    <row r="938" spans="17:35" ht="12.75" customHeight="1" x14ac:dyDescent="0.2">
      <c r="Q938" s="25"/>
      <c r="T938" s="25"/>
      <c r="W938" s="25"/>
      <c r="Z938" s="25"/>
      <c r="AC938" s="25"/>
      <c r="AF938" s="25"/>
      <c r="AI938" s="25"/>
    </row>
    <row r="939" spans="17:35" ht="12.75" customHeight="1" x14ac:dyDescent="0.2">
      <c r="Q939" s="25"/>
      <c r="T939" s="25"/>
      <c r="W939" s="25"/>
      <c r="Z939" s="25"/>
      <c r="AC939" s="25"/>
      <c r="AF939" s="25"/>
      <c r="AI939" s="25"/>
    </row>
    <row r="940" spans="17:35" ht="12.75" customHeight="1" x14ac:dyDescent="0.2">
      <c r="Q940" s="25"/>
      <c r="T940" s="25"/>
      <c r="W940" s="25"/>
      <c r="Z940" s="25"/>
      <c r="AC940" s="25"/>
      <c r="AF940" s="25"/>
      <c r="AI940" s="25"/>
    </row>
    <row r="941" spans="17:35" ht="12.75" customHeight="1" x14ac:dyDescent="0.2">
      <c r="Q941" s="25"/>
      <c r="T941" s="25"/>
      <c r="W941" s="25"/>
      <c r="Z941" s="25"/>
      <c r="AC941" s="25"/>
      <c r="AF941" s="25"/>
      <c r="AI941" s="25"/>
    </row>
    <row r="942" spans="17:35" ht="12.75" customHeight="1" x14ac:dyDescent="0.2">
      <c r="Q942" s="25"/>
      <c r="T942" s="25"/>
      <c r="W942" s="25"/>
      <c r="Z942" s="25"/>
      <c r="AC942" s="25"/>
      <c r="AF942" s="25"/>
      <c r="AI942" s="25"/>
    </row>
    <row r="943" spans="17:35" ht="12.75" customHeight="1" x14ac:dyDescent="0.2">
      <c r="Q943" s="25"/>
      <c r="T943" s="25"/>
      <c r="W943" s="25"/>
      <c r="Z943" s="25"/>
      <c r="AC943" s="25"/>
      <c r="AF943" s="25"/>
      <c r="AI943" s="25"/>
    </row>
    <row r="944" spans="17:35" ht="12.75" customHeight="1" x14ac:dyDescent="0.2">
      <c r="Q944" s="25"/>
      <c r="T944" s="25"/>
      <c r="W944" s="25"/>
      <c r="Z944" s="25"/>
      <c r="AC944" s="25"/>
      <c r="AF944" s="25"/>
      <c r="AI944" s="25"/>
    </row>
    <row r="945" spans="17:35" ht="12.75" customHeight="1" x14ac:dyDescent="0.2">
      <c r="Q945" s="25"/>
      <c r="T945" s="25"/>
      <c r="W945" s="25"/>
      <c r="Z945" s="25"/>
      <c r="AC945" s="25"/>
      <c r="AF945" s="25"/>
      <c r="AI945" s="25"/>
    </row>
    <row r="946" spans="17:35" ht="12.75" customHeight="1" x14ac:dyDescent="0.2">
      <c r="Q946" s="25"/>
      <c r="T946" s="25"/>
      <c r="W946" s="25"/>
      <c r="Z946" s="25"/>
      <c r="AC946" s="25"/>
      <c r="AF946" s="25"/>
      <c r="AI946" s="25"/>
    </row>
    <row r="947" spans="17:35" ht="12.75" customHeight="1" x14ac:dyDescent="0.2">
      <c r="Q947" s="25"/>
      <c r="T947" s="25"/>
      <c r="W947" s="25"/>
      <c r="Z947" s="25"/>
      <c r="AC947" s="25"/>
      <c r="AF947" s="25"/>
      <c r="AI947" s="25"/>
    </row>
    <row r="948" spans="17:35" ht="12.75" customHeight="1" x14ac:dyDescent="0.2">
      <c r="Q948" s="25"/>
      <c r="T948" s="25"/>
      <c r="W948" s="25"/>
      <c r="Z948" s="25"/>
      <c r="AC948" s="25"/>
      <c r="AF948" s="25"/>
      <c r="AI948" s="25"/>
    </row>
    <row r="949" spans="17:35" ht="12.75" customHeight="1" x14ac:dyDescent="0.2">
      <c r="Q949" s="25"/>
      <c r="T949" s="25"/>
      <c r="W949" s="25"/>
      <c r="Z949" s="25"/>
      <c r="AC949" s="25"/>
      <c r="AF949" s="25"/>
      <c r="AI949" s="25"/>
    </row>
    <row r="950" spans="17:35" ht="12.75" customHeight="1" x14ac:dyDescent="0.2">
      <c r="Q950" s="25"/>
      <c r="T950" s="25"/>
      <c r="W950" s="25"/>
      <c r="Z950" s="25"/>
      <c r="AC950" s="25"/>
      <c r="AF950" s="25"/>
      <c r="AI950" s="25"/>
    </row>
    <row r="951" spans="17:35" ht="12.75" customHeight="1" x14ac:dyDescent="0.2">
      <c r="Q951" s="25"/>
      <c r="T951" s="25"/>
      <c r="W951" s="25"/>
      <c r="Z951" s="25"/>
      <c r="AC951" s="25"/>
      <c r="AF951" s="25"/>
      <c r="AI951" s="25"/>
    </row>
    <row r="952" spans="17:35" ht="12.75" customHeight="1" x14ac:dyDescent="0.2">
      <c r="Q952" s="25"/>
      <c r="T952" s="25"/>
      <c r="W952" s="25"/>
      <c r="Z952" s="25"/>
      <c r="AC952" s="25"/>
      <c r="AF952" s="25"/>
      <c r="AI952" s="25"/>
    </row>
    <row r="953" spans="17:35" ht="12.75" customHeight="1" x14ac:dyDescent="0.2">
      <c r="Q953" s="25"/>
      <c r="T953" s="25"/>
      <c r="W953" s="25"/>
      <c r="Z953" s="25"/>
      <c r="AC953" s="25"/>
      <c r="AF953" s="25"/>
      <c r="AI953" s="25"/>
    </row>
    <row r="954" spans="17:35" ht="12.75" customHeight="1" x14ac:dyDescent="0.2">
      <c r="Q954" s="25"/>
      <c r="T954" s="25"/>
      <c r="W954" s="25"/>
      <c r="Z954" s="25"/>
      <c r="AC954" s="25"/>
      <c r="AF954" s="25"/>
      <c r="AI954" s="25"/>
    </row>
    <row r="955" spans="17:35" ht="12.75" customHeight="1" x14ac:dyDescent="0.2">
      <c r="Q955" s="25"/>
      <c r="T955" s="25"/>
      <c r="W955" s="25"/>
      <c r="Z955" s="25"/>
      <c r="AC955" s="25"/>
      <c r="AF955" s="25"/>
      <c r="AI955" s="25"/>
    </row>
    <row r="956" spans="17:35" ht="12.75" customHeight="1" x14ac:dyDescent="0.2">
      <c r="Q956" s="25"/>
      <c r="T956" s="25"/>
      <c r="W956" s="25"/>
      <c r="Z956" s="25"/>
      <c r="AC956" s="25"/>
      <c r="AF956" s="25"/>
      <c r="AI956" s="25"/>
    </row>
    <row r="957" spans="17:35" ht="12.75" customHeight="1" x14ac:dyDescent="0.2">
      <c r="Q957" s="25"/>
      <c r="T957" s="25"/>
      <c r="W957" s="25"/>
      <c r="Z957" s="25"/>
      <c r="AC957" s="25"/>
      <c r="AF957" s="25"/>
      <c r="AI957" s="25"/>
    </row>
    <row r="958" spans="17:35" ht="12.75" customHeight="1" x14ac:dyDescent="0.2">
      <c r="Q958" s="25"/>
      <c r="T958" s="25"/>
      <c r="W958" s="25"/>
      <c r="Z958" s="25"/>
      <c r="AC958" s="25"/>
      <c r="AF958" s="25"/>
      <c r="AI958" s="25"/>
    </row>
    <row r="959" spans="17:35" ht="12.75" customHeight="1" x14ac:dyDescent="0.2">
      <c r="Q959" s="25"/>
      <c r="T959" s="25"/>
      <c r="W959" s="25"/>
      <c r="Z959" s="25"/>
      <c r="AC959" s="25"/>
      <c r="AF959" s="25"/>
      <c r="AI959" s="25"/>
    </row>
    <row r="960" spans="17:35" ht="12.75" customHeight="1" x14ac:dyDescent="0.2">
      <c r="Q960" s="25"/>
      <c r="T960" s="25"/>
      <c r="W960" s="25"/>
      <c r="Z960" s="25"/>
      <c r="AC960" s="25"/>
      <c r="AF960" s="25"/>
      <c r="AI960" s="25"/>
    </row>
    <row r="961" spans="17:35" ht="12.75" customHeight="1" x14ac:dyDescent="0.2">
      <c r="Q961" s="25"/>
      <c r="T961" s="25"/>
      <c r="W961" s="25"/>
      <c r="Z961" s="25"/>
      <c r="AC961" s="25"/>
      <c r="AF961" s="25"/>
      <c r="AI961" s="25"/>
    </row>
    <row r="962" spans="17:35" ht="12.75" customHeight="1" x14ac:dyDescent="0.2">
      <c r="Q962" s="25"/>
      <c r="T962" s="25"/>
      <c r="W962" s="25"/>
      <c r="Z962" s="25"/>
      <c r="AC962" s="25"/>
      <c r="AF962" s="25"/>
      <c r="AI962" s="25"/>
    </row>
    <row r="963" spans="17:35" ht="12.75" customHeight="1" x14ac:dyDescent="0.2">
      <c r="Q963" s="25"/>
      <c r="T963" s="25"/>
      <c r="W963" s="25"/>
      <c r="Z963" s="25"/>
      <c r="AC963" s="25"/>
      <c r="AF963" s="25"/>
      <c r="AI963" s="25"/>
    </row>
    <row r="964" spans="17:35" ht="12.75" customHeight="1" x14ac:dyDescent="0.2">
      <c r="Q964" s="25"/>
      <c r="T964" s="25"/>
      <c r="W964" s="25"/>
      <c r="Z964" s="25"/>
      <c r="AC964" s="25"/>
      <c r="AF964" s="25"/>
      <c r="AI964" s="25"/>
    </row>
    <row r="965" spans="17:35" ht="12.75" customHeight="1" x14ac:dyDescent="0.2">
      <c r="Q965" s="25"/>
      <c r="T965" s="25"/>
      <c r="W965" s="25"/>
      <c r="Z965" s="25"/>
      <c r="AC965" s="25"/>
      <c r="AF965" s="25"/>
      <c r="AI965" s="25"/>
    </row>
    <row r="966" spans="17:35" ht="12.75" customHeight="1" x14ac:dyDescent="0.2">
      <c r="Q966" s="25"/>
      <c r="T966" s="25"/>
      <c r="W966" s="25"/>
      <c r="Z966" s="25"/>
      <c r="AC966" s="25"/>
      <c r="AF966" s="25"/>
      <c r="AI966" s="25"/>
    </row>
    <row r="967" spans="17:35" ht="12.75" customHeight="1" x14ac:dyDescent="0.2">
      <c r="Q967" s="25"/>
      <c r="T967" s="25"/>
      <c r="W967" s="25"/>
      <c r="Z967" s="25"/>
      <c r="AC967" s="25"/>
      <c r="AF967" s="25"/>
      <c r="AI967" s="25"/>
    </row>
    <row r="968" spans="17:35" ht="12.75" customHeight="1" x14ac:dyDescent="0.2">
      <c r="Q968" s="25"/>
      <c r="T968" s="25"/>
      <c r="W968" s="25"/>
      <c r="Z968" s="25"/>
      <c r="AC968" s="25"/>
      <c r="AF968" s="25"/>
      <c r="AI968" s="25"/>
    </row>
    <row r="969" spans="17:35" ht="12.75" customHeight="1" x14ac:dyDescent="0.2">
      <c r="Q969" s="25"/>
      <c r="T969" s="25"/>
      <c r="W969" s="25"/>
      <c r="Z969" s="25"/>
      <c r="AC969" s="25"/>
      <c r="AF969" s="25"/>
      <c r="AI969" s="25"/>
    </row>
    <row r="970" spans="17:35" ht="12.75" customHeight="1" x14ac:dyDescent="0.2">
      <c r="Q970" s="25"/>
      <c r="T970" s="25"/>
      <c r="W970" s="25"/>
      <c r="Z970" s="25"/>
      <c r="AC970" s="25"/>
      <c r="AF970" s="25"/>
      <c r="AI970" s="25"/>
    </row>
    <row r="971" spans="17:35" ht="12.75" customHeight="1" x14ac:dyDescent="0.2">
      <c r="Q971" s="25"/>
      <c r="T971" s="25"/>
      <c r="W971" s="25"/>
      <c r="Z971" s="25"/>
      <c r="AC971" s="25"/>
      <c r="AF971" s="25"/>
      <c r="AI971" s="25"/>
    </row>
    <row r="972" spans="17:35" ht="12.75" customHeight="1" x14ac:dyDescent="0.2">
      <c r="Q972" s="25"/>
      <c r="T972" s="25"/>
      <c r="W972" s="25"/>
      <c r="Z972" s="25"/>
      <c r="AC972" s="25"/>
      <c r="AF972" s="25"/>
      <c r="AI972" s="25"/>
    </row>
    <row r="973" spans="17:35" ht="12.75" customHeight="1" x14ac:dyDescent="0.2">
      <c r="Q973" s="25"/>
      <c r="T973" s="25"/>
      <c r="W973" s="25"/>
      <c r="Z973" s="25"/>
      <c r="AC973" s="25"/>
      <c r="AF973" s="25"/>
      <c r="AI973" s="25"/>
    </row>
    <row r="974" spans="17:35" ht="12.75" customHeight="1" x14ac:dyDescent="0.2">
      <c r="Q974" s="25"/>
      <c r="T974" s="25"/>
      <c r="W974" s="25"/>
      <c r="Z974" s="25"/>
      <c r="AC974" s="25"/>
      <c r="AF974" s="25"/>
      <c r="AI974" s="25"/>
    </row>
    <row r="975" spans="17:35" ht="12.75" customHeight="1" x14ac:dyDescent="0.2">
      <c r="Q975" s="25"/>
      <c r="T975" s="25"/>
      <c r="W975" s="25"/>
      <c r="Z975" s="25"/>
      <c r="AC975" s="25"/>
      <c r="AF975" s="25"/>
      <c r="AI975" s="25"/>
    </row>
    <row r="976" spans="17:35" ht="12.75" customHeight="1" x14ac:dyDescent="0.2">
      <c r="Q976" s="25"/>
      <c r="T976" s="25"/>
      <c r="W976" s="25"/>
      <c r="Z976" s="25"/>
      <c r="AC976" s="25"/>
      <c r="AF976" s="25"/>
      <c r="AI976" s="25"/>
    </row>
    <row r="977" spans="17:35" ht="12.75" customHeight="1" x14ac:dyDescent="0.2">
      <c r="Q977" s="25"/>
      <c r="T977" s="25"/>
      <c r="W977" s="25"/>
      <c r="Z977" s="25"/>
      <c r="AC977" s="25"/>
      <c r="AF977" s="25"/>
      <c r="AI977" s="25"/>
    </row>
    <row r="978" spans="17:35" ht="12.75" customHeight="1" x14ac:dyDescent="0.2">
      <c r="Q978" s="25"/>
      <c r="T978" s="25"/>
      <c r="W978" s="25"/>
      <c r="Z978" s="25"/>
      <c r="AC978" s="25"/>
      <c r="AF978" s="25"/>
      <c r="AI978" s="25"/>
    </row>
    <row r="979" spans="17:35" ht="12.75" customHeight="1" x14ac:dyDescent="0.2">
      <c r="Q979" s="25"/>
      <c r="T979" s="25"/>
      <c r="W979" s="25"/>
      <c r="Z979" s="25"/>
      <c r="AC979" s="25"/>
      <c r="AF979" s="25"/>
      <c r="AI979" s="25"/>
    </row>
    <row r="980" spans="17:35" ht="12.75" customHeight="1" x14ac:dyDescent="0.2">
      <c r="Q980" s="25"/>
      <c r="T980" s="25"/>
      <c r="W980" s="25"/>
      <c r="Z980" s="25"/>
      <c r="AC980" s="25"/>
      <c r="AF980" s="25"/>
      <c r="AI980" s="25"/>
    </row>
    <row r="981" spans="17:35" ht="12.75" customHeight="1" x14ac:dyDescent="0.2">
      <c r="Q981" s="25"/>
      <c r="T981" s="25"/>
      <c r="W981" s="25"/>
      <c r="Z981" s="25"/>
      <c r="AC981" s="25"/>
      <c r="AF981" s="25"/>
      <c r="AI981" s="25"/>
    </row>
    <row r="982" spans="17:35" ht="12.75" customHeight="1" x14ac:dyDescent="0.2">
      <c r="Q982" s="25"/>
      <c r="T982" s="25"/>
      <c r="W982" s="25"/>
      <c r="Z982" s="25"/>
      <c r="AC982" s="25"/>
      <c r="AF982" s="25"/>
      <c r="AI982" s="25"/>
    </row>
    <row r="983" spans="17:35" ht="12.75" customHeight="1" x14ac:dyDescent="0.2">
      <c r="Q983" s="25"/>
      <c r="T983" s="25"/>
      <c r="W983" s="25"/>
      <c r="Z983" s="25"/>
      <c r="AC983" s="25"/>
      <c r="AF983" s="25"/>
      <c r="AI983" s="25"/>
    </row>
    <row r="984" spans="17:35" ht="12.75" customHeight="1" x14ac:dyDescent="0.2">
      <c r="Q984" s="25"/>
      <c r="T984" s="25"/>
      <c r="W984" s="25"/>
      <c r="Z984" s="25"/>
      <c r="AC984" s="25"/>
      <c r="AF984" s="25"/>
      <c r="AI984" s="25"/>
    </row>
    <row r="985" spans="17:35" ht="12.75" customHeight="1" x14ac:dyDescent="0.2">
      <c r="Q985" s="25"/>
      <c r="T985" s="25"/>
      <c r="W985" s="25"/>
      <c r="Z985" s="25"/>
      <c r="AC985" s="25"/>
      <c r="AF985" s="25"/>
      <c r="AI985" s="25"/>
    </row>
    <row r="986" spans="17:35" ht="12.75" customHeight="1" x14ac:dyDescent="0.2">
      <c r="Q986" s="25"/>
      <c r="T986" s="25"/>
      <c r="W986" s="25"/>
      <c r="Z986" s="25"/>
      <c r="AC986" s="25"/>
      <c r="AF986" s="25"/>
      <c r="AI986" s="25"/>
    </row>
    <row r="987" spans="17:35" ht="12.75" customHeight="1" x14ac:dyDescent="0.2">
      <c r="Q987" s="25"/>
      <c r="T987" s="25"/>
      <c r="W987" s="25"/>
      <c r="Z987" s="25"/>
      <c r="AC987" s="25"/>
      <c r="AF987" s="25"/>
      <c r="AI987" s="25"/>
    </row>
    <row r="988" spans="17:35" ht="12.75" customHeight="1" x14ac:dyDescent="0.2">
      <c r="Q988" s="25"/>
      <c r="T988" s="25"/>
      <c r="W988" s="25"/>
      <c r="Z988" s="25"/>
      <c r="AC988" s="25"/>
      <c r="AF988" s="25"/>
      <c r="AI988" s="25"/>
    </row>
    <row r="989" spans="17:35" ht="12.75" customHeight="1" x14ac:dyDescent="0.2">
      <c r="Q989" s="25"/>
      <c r="T989" s="25"/>
      <c r="W989" s="25"/>
      <c r="Z989" s="25"/>
      <c r="AC989" s="25"/>
      <c r="AF989" s="25"/>
      <c r="AI989" s="25"/>
    </row>
    <row r="990" spans="17:35" ht="12.75" customHeight="1" x14ac:dyDescent="0.2">
      <c r="Q990" s="25"/>
      <c r="T990" s="25"/>
      <c r="W990" s="25"/>
      <c r="Z990" s="25"/>
      <c r="AC990" s="25"/>
      <c r="AF990" s="25"/>
      <c r="AI990" s="25"/>
    </row>
    <row r="991" spans="17:35" ht="12.75" customHeight="1" x14ac:dyDescent="0.2">
      <c r="Q991" s="25"/>
      <c r="T991" s="25"/>
      <c r="W991" s="25"/>
      <c r="Z991" s="25"/>
      <c r="AC991" s="25"/>
      <c r="AF991" s="25"/>
      <c r="AI991" s="25"/>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2:L113"/>
  <sheetViews>
    <sheetView showGridLines="0" workbookViewId="0">
      <selection activeCell="K1" sqref="K1"/>
    </sheetView>
  </sheetViews>
  <sheetFormatPr defaultRowHeight="12.75" x14ac:dyDescent="0.2"/>
  <cols>
    <col min="1" max="1" width="4" style="34" customWidth="1"/>
    <col min="2" max="2" width="30.7109375" style="34" customWidth="1"/>
    <col min="3" max="3" width="30.7109375" style="36" customWidth="1"/>
    <col min="4" max="5" width="15.7109375" style="36" customWidth="1"/>
    <col min="6" max="6" width="16.7109375" style="36" customWidth="1"/>
    <col min="7" max="10" width="15.7109375" style="36" customWidth="1"/>
    <col min="11" max="11" width="6.7109375" style="36" customWidth="1"/>
    <col min="12" max="12" width="14" style="36" customWidth="1"/>
    <col min="13" max="16384" width="9.140625" style="36"/>
  </cols>
  <sheetData>
    <row r="2" spans="1:12" x14ac:dyDescent="0.2">
      <c r="C2" s="34"/>
      <c r="D2" s="35">
        <v>1</v>
      </c>
      <c r="E2" s="35">
        <v>2</v>
      </c>
      <c r="F2" s="35">
        <v>3</v>
      </c>
      <c r="G2" s="35">
        <v>4</v>
      </c>
      <c r="H2" s="35">
        <v>5</v>
      </c>
      <c r="I2" s="35">
        <v>6</v>
      </c>
      <c r="J2" s="35">
        <v>7</v>
      </c>
      <c r="K2" s="34" t="s">
        <v>1</v>
      </c>
    </row>
    <row r="3" spans="1:12" x14ac:dyDescent="0.2">
      <c r="C3" s="5"/>
      <c r="D3" s="6"/>
      <c r="E3" s="6"/>
      <c r="F3" s="6"/>
      <c r="G3" s="6"/>
      <c r="H3" s="6"/>
      <c r="I3" s="6"/>
      <c r="J3" s="6"/>
      <c r="K3" s="34"/>
    </row>
    <row r="4" spans="1:12" ht="216.75" x14ac:dyDescent="0.2">
      <c r="B4" s="92" t="s">
        <v>150</v>
      </c>
      <c r="C4" s="37" t="s">
        <v>37</v>
      </c>
      <c r="D4" s="15" t="s">
        <v>154</v>
      </c>
      <c r="E4" s="15" t="s">
        <v>85</v>
      </c>
      <c r="F4" s="15" t="s">
        <v>86</v>
      </c>
      <c r="G4" s="15" t="s">
        <v>87</v>
      </c>
      <c r="H4" s="15" t="s">
        <v>88</v>
      </c>
      <c r="I4" s="15" t="s">
        <v>89</v>
      </c>
      <c r="J4" s="15" t="s">
        <v>90</v>
      </c>
      <c r="K4" s="34"/>
    </row>
    <row r="5" spans="1:12" x14ac:dyDescent="0.2">
      <c r="D5" s="15"/>
      <c r="E5" s="15"/>
      <c r="F5" s="15"/>
      <c r="G5" s="15"/>
      <c r="H5" s="15"/>
      <c r="I5" s="15"/>
      <c r="J5" s="15"/>
      <c r="K5" s="34"/>
    </row>
    <row r="6" spans="1:12" x14ac:dyDescent="0.2">
      <c r="D6" s="15"/>
      <c r="E6" s="15"/>
      <c r="F6" s="15"/>
      <c r="G6" s="15"/>
      <c r="H6" s="15"/>
      <c r="I6" s="15"/>
      <c r="J6" s="15"/>
      <c r="K6" s="34"/>
    </row>
    <row r="7" spans="1:12" x14ac:dyDescent="0.2">
      <c r="D7" s="15"/>
      <c r="E7" s="15"/>
      <c r="F7" s="15"/>
      <c r="G7" s="15"/>
      <c r="H7" s="15"/>
      <c r="I7" s="15"/>
      <c r="J7" s="15"/>
      <c r="K7" s="34"/>
    </row>
    <row r="8" spans="1:12" x14ac:dyDescent="0.2">
      <c r="D8" s="6" t="s">
        <v>27</v>
      </c>
      <c r="E8" s="6" t="s">
        <v>75</v>
      </c>
      <c r="F8" s="6" t="s">
        <v>78</v>
      </c>
      <c r="G8" s="6" t="s">
        <v>31</v>
      </c>
      <c r="H8" s="6" t="s">
        <v>28</v>
      </c>
      <c r="I8" s="6" t="s">
        <v>81</v>
      </c>
      <c r="J8" s="6" t="s">
        <v>29</v>
      </c>
      <c r="K8" s="38" t="s">
        <v>3</v>
      </c>
    </row>
    <row r="9" spans="1:12" x14ac:dyDescent="0.2">
      <c r="D9" s="39"/>
      <c r="E9" s="39"/>
      <c r="F9" s="39"/>
      <c r="G9" s="39"/>
      <c r="H9" s="39"/>
      <c r="I9" s="39"/>
      <c r="J9" s="39"/>
      <c r="K9" s="40">
        <f>K13/K11</f>
        <v>0.73555555555555552</v>
      </c>
    </row>
    <row r="10" spans="1:12" x14ac:dyDescent="0.2">
      <c r="D10" s="41" t="s">
        <v>94</v>
      </c>
      <c r="E10" s="41" t="s">
        <v>94</v>
      </c>
      <c r="F10" s="41" t="s">
        <v>94</v>
      </c>
      <c r="G10" s="41" t="s">
        <v>94</v>
      </c>
      <c r="H10" s="41" t="s">
        <v>94</v>
      </c>
      <c r="I10" s="41" t="s">
        <v>94</v>
      </c>
      <c r="J10" s="41" t="s">
        <v>94</v>
      </c>
      <c r="K10" s="42" t="s">
        <v>2</v>
      </c>
    </row>
    <row r="11" spans="1:12" x14ac:dyDescent="0.2">
      <c r="C11" s="43"/>
      <c r="D11" s="44">
        <v>10</v>
      </c>
      <c r="E11" s="44">
        <v>20</v>
      </c>
      <c r="F11" s="44">
        <v>10</v>
      </c>
      <c r="G11" s="44">
        <v>10</v>
      </c>
      <c r="H11" s="44">
        <v>20</v>
      </c>
      <c r="I11" s="44">
        <v>20</v>
      </c>
      <c r="J11" s="44">
        <v>10</v>
      </c>
      <c r="K11" s="45">
        <f>SUM(D11:J11)*5</f>
        <v>500</v>
      </c>
    </row>
    <row r="12" spans="1:12" x14ac:dyDescent="0.2">
      <c r="B12" s="14" t="s">
        <v>309</v>
      </c>
      <c r="C12" s="14" t="s">
        <v>83</v>
      </c>
      <c r="D12" s="46" t="s">
        <v>84</v>
      </c>
      <c r="E12" s="46" t="s">
        <v>84</v>
      </c>
      <c r="F12" s="46" t="s">
        <v>84</v>
      </c>
      <c r="G12" s="46" t="s">
        <v>84</v>
      </c>
      <c r="H12" s="46" t="s">
        <v>84</v>
      </c>
      <c r="I12" s="46" t="s">
        <v>84</v>
      </c>
      <c r="J12" s="46" t="s">
        <v>84</v>
      </c>
      <c r="K12" s="47" t="s">
        <v>4</v>
      </c>
      <c r="L12" s="48" t="s">
        <v>30</v>
      </c>
    </row>
    <row r="13" spans="1:12" x14ac:dyDescent="0.2">
      <c r="B13" s="14" t="s">
        <v>91</v>
      </c>
      <c r="C13" s="14" t="s">
        <v>92</v>
      </c>
      <c r="D13" s="27" t="s">
        <v>93</v>
      </c>
      <c r="E13" s="27" t="s">
        <v>93</v>
      </c>
      <c r="F13" s="27" t="s">
        <v>93</v>
      </c>
      <c r="G13" s="27" t="s">
        <v>93</v>
      </c>
      <c r="H13" s="27" t="s">
        <v>93</v>
      </c>
      <c r="I13" s="27" t="s">
        <v>93</v>
      </c>
      <c r="J13" s="27" t="s">
        <v>93</v>
      </c>
      <c r="K13" s="28">
        <f>AVERAGE(K14:K38)</f>
        <v>367.77777777777777</v>
      </c>
      <c r="L13" s="29" t="s">
        <v>32</v>
      </c>
    </row>
    <row r="14" spans="1:12" x14ac:dyDescent="0.2">
      <c r="A14" s="49">
        <v>1</v>
      </c>
      <c r="B14" s="30" t="str">
        <f>'Work Unit Survey Data'!N3</f>
        <v>CFO</v>
      </c>
      <c r="C14" s="30" t="str">
        <f>'Work Unit Survey Data'!O3</f>
        <v>Accounting</v>
      </c>
      <c r="D14" s="31">
        <f>'Work Unit Survey Data'!Q3</f>
        <v>4</v>
      </c>
      <c r="E14" s="31">
        <f>'Work Unit Survey Data'!T3</f>
        <v>4</v>
      </c>
      <c r="F14" s="31">
        <f>'Work Unit Survey Data'!W3</f>
        <v>5</v>
      </c>
      <c r="G14" s="31">
        <f>'Work Unit Survey Data'!Z3</f>
        <v>4</v>
      </c>
      <c r="H14" s="31">
        <f>'Work Unit Survey Data'!AC3</f>
        <v>4</v>
      </c>
      <c r="I14" s="31">
        <f>'Work Unit Survey Data'!AF3</f>
        <v>5</v>
      </c>
      <c r="J14" s="31">
        <f>'Work Unit Survey Data'!AI3</f>
        <v>4</v>
      </c>
      <c r="K14" s="31">
        <f t="shared" ref="K14:K31" si="0">IF(C14=0,"",SUM($D$11*D14)+($E$11*E14)+($F$11*F14)+($G$11*G14)+($H$11*H14)+($I$11*I14)+($J$11*J14))</f>
        <v>430</v>
      </c>
      <c r="L14" s="32">
        <f>IF(B14=0,"",(K14/$K$11))</f>
        <v>0.86</v>
      </c>
    </row>
    <row r="15" spans="1:12" x14ac:dyDescent="0.2">
      <c r="A15" s="49">
        <f>A14+1</f>
        <v>2</v>
      </c>
      <c r="B15" s="30" t="str">
        <f>'Work Unit Survey Data'!N4</f>
        <v>CFO</v>
      </c>
      <c r="C15" s="30" t="str">
        <f>'Work Unit Survey Data'!O4</f>
        <v>Finance</v>
      </c>
      <c r="D15" s="31">
        <f>'Work Unit Survey Data'!Q4</f>
        <v>2</v>
      </c>
      <c r="E15" s="31">
        <f>'Work Unit Survey Data'!T4</f>
        <v>2</v>
      </c>
      <c r="F15" s="31">
        <f>'Work Unit Survey Data'!W4</f>
        <v>2</v>
      </c>
      <c r="G15" s="31">
        <f>'Work Unit Survey Data'!Z4</f>
        <v>2</v>
      </c>
      <c r="H15" s="31">
        <f>'Work Unit Survey Data'!AC4</f>
        <v>2</v>
      </c>
      <c r="I15" s="31">
        <f>'Work Unit Survey Data'!AF4</f>
        <v>4</v>
      </c>
      <c r="J15" s="31">
        <f>'Work Unit Survey Data'!AI4</f>
        <v>2</v>
      </c>
      <c r="K15" s="31">
        <f t="shared" si="0"/>
        <v>240</v>
      </c>
      <c r="L15" s="32">
        <f>IF(B15=0,"",(K15/$K$11))</f>
        <v>0.48</v>
      </c>
    </row>
    <row r="16" spans="1:12" x14ac:dyDescent="0.2">
      <c r="A16" s="49">
        <f t="shared" ref="A16:A53" si="1">A15+1</f>
        <v>3</v>
      </c>
      <c r="B16" s="30" t="str">
        <f>'Work Unit Survey Data'!N5</f>
        <v>CIO</v>
      </c>
      <c r="C16" s="30" t="str">
        <f>'Work Unit Survey Data'!O5</f>
        <v>IT &amp; Knowledge Providers</v>
      </c>
      <c r="D16" s="31">
        <f>'Work Unit Survey Data'!Q5</f>
        <v>4</v>
      </c>
      <c r="E16" s="31">
        <f>'Work Unit Survey Data'!T5</f>
        <v>4</v>
      </c>
      <c r="F16" s="31">
        <f>'Work Unit Survey Data'!W5</f>
        <v>4</v>
      </c>
      <c r="G16" s="31">
        <f>'Work Unit Survey Data'!Z5</f>
        <v>4</v>
      </c>
      <c r="H16" s="31">
        <f>'Work Unit Survey Data'!AC5</f>
        <v>4</v>
      </c>
      <c r="I16" s="31">
        <f>'Work Unit Survey Data'!AF5</f>
        <v>4</v>
      </c>
      <c r="J16" s="31">
        <f>'Work Unit Survey Data'!AI5</f>
        <v>4</v>
      </c>
      <c r="K16" s="31">
        <f t="shared" si="0"/>
        <v>400</v>
      </c>
      <c r="L16" s="32">
        <f t="shared" ref="L16:L31" si="2">IF(B16=0,"",(K16/$K$11))</f>
        <v>0.8</v>
      </c>
    </row>
    <row r="17" spans="1:12" x14ac:dyDescent="0.2">
      <c r="A17" s="49">
        <f t="shared" si="1"/>
        <v>4</v>
      </c>
      <c r="B17" s="30" t="str">
        <f>'Work Unit Survey Data'!N6</f>
        <v>Admin Manager</v>
      </c>
      <c r="C17" s="30" t="str">
        <f>'Work Unit Survey Data'!O6</f>
        <v>Admissions</v>
      </c>
      <c r="D17" s="31">
        <f>'Work Unit Survey Data'!Q6</f>
        <v>2</v>
      </c>
      <c r="E17" s="31">
        <f>'Work Unit Survey Data'!T6</f>
        <v>1</v>
      </c>
      <c r="F17" s="31">
        <f>'Work Unit Survey Data'!W6</f>
        <v>1</v>
      </c>
      <c r="G17" s="31">
        <f>'Work Unit Survey Data'!Z6</f>
        <v>1</v>
      </c>
      <c r="H17" s="31">
        <f>'Work Unit Survey Data'!AC6</f>
        <v>1</v>
      </c>
      <c r="I17" s="31">
        <f>'Work Unit Survey Data'!AF6</f>
        <v>4</v>
      </c>
      <c r="J17" s="31">
        <f>'Work Unit Survey Data'!AI6</f>
        <v>1</v>
      </c>
      <c r="K17" s="31">
        <f t="shared" si="0"/>
        <v>170</v>
      </c>
      <c r="L17" s="32">
        <f t="shared" si="2"/>
        <v>0.34</v>
      </c>
    </row>
    <row r="18" spans="1:12" x14ac:dyDescent="0.2">
      <c r="A18" s="49">
        <f t="shared" si="1"/>
        <v>5</v>
      </c>
      <c r="B18" s="30" t="str">
        <f>'Work Unit Survey Data'!N7</f>
        <v>Admin Manager</v>
      </c>
      <c r="C18" s="30" t="str">
        <f>'Work Unit Survey Data'!O7</f>
        <v>Concessions</v>
      </c>
      <c r="D18" s="31">
        <f>'Work Unit Survey Data'!Q7</f>
        <v>3</v>
      </c>
      <c r="E18" s="31">
        <f>'Work Unit Survey Data'!T7</f>
        <v>5</v>
      </c>
      <c r="F18" s="31">
        <f>'Work Unit Survey Data'!W7</f>
        <v>5</v>
      </c>
      <c r="G18" s="31">
        <f>'Work Unit Survey Data'!Z7</f>
        <v>5</v>
      </c>
      <c r="H18" s="31">
        <f>'Work Unit Survey Data'!AC7</f>
        <v>5</v>
      </c>
      <c r="I18" s="31">
        <f>'Work Unit Survey Data'!AF7</f>
        <v>4</v>
      </c>
      <c r="J18" s="31">
        <f>'Work Unit Survey Data'!AI7</f>
        <v>5</v>
      </c>
      <c r="K18" s="31">
        <f t="shared" si="0"/>
        <v>460</v>
      </c>
      <c r="L18" s="32">
        <f t="shared" si="2"/>
        <v>0.92</v>
      </c>
    </row>
    <row r="19" spans="1:12" x14ac:dyDescent="0.2">
      <c r="A19" s="49">
        <f t="shared" si="1"/>
        <v>6</v>
      </c>
      <c r="B19" s="33" t="str">
        <f>'Work Unit Survey Data'!N8</f>
        <v>Admin Manager</v>
      </c>
      <c r="C19" s="33" t="str">
        <f>'Work Unit Survey Data'!O8</f>
        <v>Lease/Rental</v>
      </c>
      <c r="D19" s="31">
        <f>'Work Unit Survey Data'!Q8</f>
        <v>3</v>
      </c>
      <c r="E19" s="31">
        <f>'Work Unit Survey Data'!T8</f>
        <v>5</v>
      </c>
      <c r="F19" s="31">
        <f>'Work Unit Survey Data'!W8</f>
        <v>5</v>
      </c>
      <c r="G19" s="31">
        <f>'Work Unit Survey Data'!Z8</f>
        <v>5</v>
      </c>
      <c r="H19" s="31">
        <f>'Work Unit Survey Data'!AC8</f>
        <v>5</v>
      </c>
      <c r="I19" s="31">
        <f>'Work Unit Survey Data'!AF8</f>
        <v>4</v>
      </c>
      <c r="J19" s="31">
        <f>'Work Unit Survey Data'!AI8</f>
        <v>5</v>
      </c>
      <c r="K19" s="31">
        <f t="shared" si="0"/>
        <v>460</v>
      </c>
      <c r="L19" s="32">
        <f t="shared" si="2"/>
        <v>0.92</v>
      </c>
    </row>
    <row r="20" spans="1:12" x14ac:dyDescent="0.2">
      <c r="A20" s="49">
        <f t="shared" si="1"/>
        <v>7</v>
      </c>
      <c r="B20" s="30" t="str">
        <f>'Work Unit Survey Data'!N9</f>
        <v>VP Marketing</v>
      </c>
      <c r="C20" s="30" t="str">
        <f>'Work Unit Survey Data'!O9</f>
        <v>Sales</v>
      </c>
      <c r="D20" s="31">
        <f>'Work Unit Survey Data'!Q9</f>
        <v>4</v>
      </c>
      <c r="E20" s="31">
        <f>'Work Unit Survey Data'!T9</f>
        <v>5</v>
      </c>
      <c r="F20" s="31">
        <f>'Work Unit Survey Data'!W9</f>
        <v>5</v>
      </c>
      <c r="G20" s="31">
        <f>'Work Unit Survey Data'!Z9</f>
        <v>4</v>
      </c>
      <c r="H20" s="31">
        <f>'Work Unit Survey Data'!AC9</f>
        <v>4</v>
      </c>
      <c r="I20" s="31">
        <f>'Work Unit Survey Data'!AF9</f>
        <v>4</v>
      </c>
      <c r="J20" s="31">
        <f>'Work Unit Survey Data'!AI9</f>
        <v>4</v>
      </c>
      <c r="K20" s="31">
        <f t="shared" si="0"/>
        <v>430</v>
      </c>
      <c r="L20" s="32">
        <f t="shared" si="2"/>
        <v>0.86</v>
      </c>
    </row>
    <row r="21" spans="1:12" x14ac:dyDescent="0.2">
      <c r="A21" s="49">
        <f t="shared" si="1"/>
        <v>8</v>
      </c>
      <c r="B21" s="30" t="str">
        <f>'Work Unit Survey Data'!N10</f>
        <v>VP Marketing</v>
      </c>
      <c r="C21" s="30" t="str">
        <f>'Work Unit Survey Data'!O10</f>
        <v>CRM</v>
      </c>
      <c r="D21" s="31">
        <f>'Work Unit Survey Data'!Q10</f>
        <v>3</v>
      </c>
      <c r="E21" s="31">
        <f>'Work Unit Survey Data'!T10</f>
        <v>5</v>
      </c>
      <c r="F21" s="31">
        <f>'Work Unit Survey Data'!W10</f>
        <v>5</v>
      </c>
      <c r="G21" s="31">
        <f>'Work Unit Survey Data'!Z10</f>
        <v>3</v>
      </c>
      <c r="H21" s="31">
        <f>'Work Unit Survey Data'!AC10</f>
        <v>3</v>
      </c>
      <c r="I21" s="31">
        <f>'Work Unit Survey Data'!AF10</f>
        <v>4</v>
      </c>
      <c r="J21" s="31">
        <f>'Work Unit Survey Data'!AI10</f>
        <v>3</v>
      </c>
      <c r="K21" s="31">
        <f t="shared" si="0"/>
        <v>380</v>
      </c>
      <c r="L21" s="32">
        <f t="shared" si="2"/>
        <v>0.76</v>
      </c>
    </row>
    <row r="22" spans="1:12" x14ac:dyDescent="0.2">
      <c r="A22" s="49">
        <f t="shared" si="1"/>
        <v>9</v>
      </c>
      <c r="B22" s="30" t="str">
        <f>'Work Unit Survey Data'!N11</f>
        <v>VP Operations</v>
      </c>
      <c r="C22" s="30" t="str">
        <f>'Work Unit Survey Data'!O11</f>
        <v>Purchasing Manager</v>
      </c>
      <c r="D22" s="31">
        <f>'Work Unit Survey Data'!Q11</f>
        <v>4</v>
      </c>
      <c r="E22" s="31">
        <f>'Work Unit Survey Data'!T11</f>
        <v>5</v>
      </c>
      <c r="F22" s="31">
        <f>'Work Unit Survey Data'!W11</f>
        <v>5</v>
      </c>
      <c r="G22" s="31">
        <f>'Work Unit Survey Data'!Z11</f>
        <v>3</v>
      </c>
      <c r="H22" s="31">
        <f>'Work Unit Survey Data'!AC11</f>
        <v>3</v>
      </c>
      <c r="I22" s="31">
        <f>'Work Unit Survey Data'!AF11</f>
        <v>4</v>
      </c>
      <c r="J22" s="31">
        <f>'Work Unit Survey Data'!AI11</f>
        <v>3</v>
      </c>
      <c r="K22" s="31">
        <f t="shared" si="0"/>
        <v>390</v>
      </c>
      <c r="L22" s="32">
        <f t="shared" si="2"/>
        <v>0.78</v>
      </c>
    </row>
    <row r="23" spans="1:12" x14ac:dyDescent="0.2">
      <c r="A23" s="49">
        <f t="shared" si="1"/>
        <v>10</v>
      </c>
      <c r="B23" s="30" t="str">
        <f>'Work Unit Survey Data'!N12</f>
        <v>VP Operations</v>
      </c>
      <c r="C23" s="30" t="str">
        <f>'Work Unit Survey Data'!O12</f>
        <v>Hockey Manager</v>
      </c>
      <c r="D23" s="31">
        <f>'Work Unit Survey Data'!Q12</f>
        <v>2</v>
      </c>
      <c r="E23" s="31">
        <f>'Work Unit Survey Data'!T12</f>
        <v>5</v>
      </c>
      <c r="F23" s="31">
        <f>'Work Unit Survey Data'!W12</f>
        <v>5</v>
      </c>
      <c r="G23" s="31">
        <f>'Work Unit Survey Data'!Z12</f>
        <v>4</v>
      </c>
      <c r="H23" s="31">
        <f>'Work Unit Survey Data'!AC12</f>
        <v>4</v>
      </c>
      <c r="I23" s="31">
        <f>'Work Unit Survey Data'!AF12</f>
        <v>4</v>
      </c>
      <c r="J23" s="31">
        <f>'Work Unit Survey Data'!AI12</f>
        <v>4</v>
      </c>
      <c r="K23" s="31">
        <f t="shared" si="0"/>
        <v>410</v>
      </c>
      <c r="L23" s="32">
        <f t="shared" si="2"/>
        <v>0.82</v>
      </c>
    </row>
    <row r="24" spans="1:12" x14ac:dyDescent="0.2">
      <c r="A24" s="49">
        <f t="shared" si="1"/>
        <v>11</v>
      </c>
      <c r="B24" s="30" t="str">
        <f>'Work Unit Survey Data'!N13</f>
        <v>VP Operations</v>
      </c>
      <c r="C24" s="30" t="str">
        <f>'Work Unit Survey Data'!O13</f>
        <v>Skate Manager</v>
      </c>
      <c r="D24" s="31">
        <f>'Work Unit Survey Data'!Q13</f>
        <v>1</v>
      </c>
      <c r="E24" s="31">
        <f>'Work Unit Survey Data'!T13</f>
        <v>5</v>
      </c>
      <c r="F24" s="31">
        <f>'Work Unit Survey Data'!W13</f>
        <v>5</v>
      </c>
      <c r="G24" s="31">
        <f>'Work Unit Survey Data'!Z13</f>
        <v>3</v>
      </c>
      <c r="H24" s="31">
        <f>'Work Unit Survey Data'!AC13</f>
        <v>3</v>
      </c>
      <c r="I24" s="31">
        <f>'Work Unit Survey Data'!AF13</f>
        <v>4</v>
      </c>
      <c r="J24" s="31">
        <f>'Work Unit Survey Data'!AI13</f>
        <v>3</v>
      </c>
      <c r="K24" s="31">
        <f t="shared" si="0"/>
        <v>360</v>
      </c>
      <c r="L24" s="32">
        <f t="shared" si="2"/>
        <v>0.72</v>
      </c>
    </row>
    <row r="25" spans="1:12" x14ac:dyDescent="0.2">
      <c r="A25" s="49">
        <f t="shared" si="1"/>
        <v>12</v>
      </c>
      <c r="B25" s="30" t="str">
        <f>'Work Unit Survey Data'!N14</f>
        <v>VP Operations</v>
      </c>
      <c r="C25" s="30" t="str">
        <f>'Work Unit Survey Data'!O14</f>
        <v>Fitness Center Manager</v>
      </c>
      <c r="D25" s="31">
        <f>'Work Unit Survey Data'!Q14</f>
        <v>2</v>
      </c>
      <c r="E25" s="31">
        <f>'Work Unit Survey Data'!T14</f>
        <v>5</v>
      </c>
      <c r="F25" s="31">
        <f>'Work Unit Survey Data'!W14</f>
        <v>5</v>
      </c>
      <c r="G25" s="31">
        <f>'Work Unit Survey Data'!Z14</f>
        <v>4</v>
      </c>
      <c r="H25" s="31">
        <f>'Work Unit Survey Data'!AC14</f>
        <v>4</v>
      </c>
      <c r="I25" s="31">
        <f>'Work Unit Survey Data'!AF14</f>
        <v>4</v>
      </c>
      <c r="J25" s="31">
        <f>'Work Unit Survey Data'!AI14</f>
        <v>4</v>
      </c>
      <c r="K25" s="31">
        <f t="shared" si="0"/>
        <v>410</v>
      </c>
      <c r="L25" s="32">
        <f t="shared" si="2"/>
        <v>0.82</v>
      </c>
    </row>
    <row r="26" spans="1:12" x14ac:dyDescent="0.2">
      <c r="A26" s="49">
        <f t="shared" si="1"/>
        <v>13</v>
      </c>
      <c r="B26" s="30" t="str">
        <f>'Work Unit Survey Data'!N15</f>
        <v>VP Operations</v>
      </c>
      <c r="C26" s="30" t="str">
        <f>'Work Unit Survey Data'!O15</f>
        <v>DanceSport Manager</v>
      </c>
      <c r="D26" s="31">
        <f>'Work Unit Survey Data'!Q15</f>
        <v>2</v>
      </c>
      <c r="E26" s="31">
        <f>'Work Unit Survey Data'!T15</f>
        <v>5</v>
      </c>
      <c r="F26" s="31">
        <f>'Work Unit Survey Data'!W15</f>
        <v>5</v>
      </c>
      <c r="G26" s="31">
        <f>'Work Unit Survey Data'!Z15</f>
        <v>2</v>
      </c>
      <c r="H26" s="31">
        <f>'Work Unit Survey Data'!AC15</f>
        <v>2</v>
      </c>
      <c r="I26" s="31">
        <f>'Work Unit Survey Data'!AF15</f>
        <v>4</v>
      </c>
      <c r="J26" s="31">
        <f>'Work Unit Survey Data'!AI15</f>
        <v>2</v>
      </c>
      <c r="K26" s="31">
        <f t="shared" si="0"/>
        <v>330</v>
      </c>
      <c r="L26" s="32">
        <f t="shared" si="2"/>
        <v>0.66</v>
      </c>
    </row>
    <row r="27" spans="1:12" x14ac:dyDescent="0.2">
      <c r="A27" s="49">
        <f t="shared" si="1"/>
        <v>14</v>
      </c>
      <c r="B27" s="30" t="str">
        <f>'Work Unit Survey Data'!N16</f>
        <v>HR Manager</v>
      </c>
      <c r="C27" s="30" t="str">
        <f>'Work Unit Survey Data'!O16</f>
        <v>HR services providerr</v>
      </c>
      <c r="D27" s="31">
        <f>'Work Unit Survey Data'!Q16</f>
        <v>2</v>
      </c>
      <c r="E27" s="31">
        <f>'Work Unit Survey Data'!T16</f>
        <v>5</v>
      </c>
      <c r="F27" s="31">
        <f>'Work Unit Survey Data'!W16</f>
        <v>5</v>
      </c>
      <c r="G27" s="31">
        <f>'Work Unit Survey Data'!Z16</f>
        <v>3</v>
      </c>
      <c r="H27" s="31">
        <f>'Work Unit Survey Data'!AC16</f>
        <v>3</v>
      </c>
      <c r="I27" s="31">
        <f>'Work Unit Survey Data'!AF16</f>
        <v>4</v>
      </c>
      <c r="J27" s="31">
        <f>'Work Unit Survey Data'!AI16</f>
        <v>3</v>
      </c>
      <c r="K27" s="31">
        <f t="shared" si="0"/>
        <v>370</v>
      </c>
      <c r="L27" s="32">
        <f t="shared" si="2"/>
        <v>0.74</v>
      </c>
    </row>
    <row r="28" spans="1:12" x14ac:dyDescent="0.2">
      <c r="A28" s="49">
        <f t="shared" si="1"/>
        <v>15</v>
      </c>
      <c r="B28" s="30" t="str">
        <f>'Work Unit Survey Data'!N17</f>
        <v>Hockey Manager</v>
      </c>
      <c r="C28" s="30" t="str">
        <f>'Work Unit Survey Data'!O17</f>
        <v>Hockey services providers</v>
      </c>
      <c r="D28" s="31">
        <f>'Work Unit Survey Data'!Q17</f>
        <v>3</v>
      </c>
      <c r="E28" s="31">
        <f>'Work Unit Survey Data'!T17</f>
        <v>5</v>
      </c>
      <c r="F28" s="31">
        <f>'Work Unit Survey Data'!W17</f>
        <v>5</v>
      </c>
      <c r="G28" s="31">
        <f>'Work Unit Survey Data'!Z17</f>
        <v>2</v>
      </c>
      <c r="H28" s="31">
        <f>'Work Unit Survey Data'!AC17</f>
        <v>2</v>
      </c>
      <c r="I28" s="31">
        <f>'Work Unit Survey Data'!AF17</f>
        <v>4</v>
      </c>
      <c r="J28" s="31">
        <f>'Work Unit Survey Data'!AI17</f>
        <v>2</v>
      </c>
      <c r="K28" s="31">
        <f t="shared" si="0"/>
        <v>340</v>
      </c>
      <c r="L28" s="32">
        <f t="shared" si="2"/>
        <v>0.68</v>
      </c>
    </row>
    <row r="29" spans="1:12" x14ac:dyDescent="0.2">
      <c r="A29" s="49">
        <f t="shared" si="1"/>
        <v>16</v>
      </c>
      <c r="B29" s="30" t="str">
        <f>'Work Unit Survey Data'!N18</f>
        <v>Skate Manager</v>
      </c>
      <c r="C29" s="30" t="str">
        <f>'Work Unit Survey Data'!O18</f>
        <v>Skate servoces providers</v>
      </c>
      <c r="D29" s="31">
        <f>'Work Unit Survey Data'!Q18</f>
        <v>3</v>
      </c>
      <c r="E29" s="31">
        <f>'Work Unit Survey Data'!T18</f>
        <v>3</v>
      </c>
      <c r="F29" s="31">
        <f>'Work Unit Survey Data'!W18</f>
        <v>2</v>
      </c>
      <c r="G29" s="31">
        <f>'Work Unit Survey Data'!Z18</f>
        <v>2</v>
      </c>
      <c r="H29" s="31">
        <f>'Work Unit Survey Data'!AC18</f>
        <v>2</v>
      </c>
      <c r="I29" s="31">
        <f>'Work Unit Survey Data'!AF18</f>
        <v>4</v>
      </c>
      <c r="J29" s="31">
        <f>'Work Unit Survey Data'!AI18</f>
        <v>2</v>
      </c>
      <c r="K29" s="31">
        <f t="shared" si="0"/>
        <v>270</v>
      </c>
      <c r="L29" s="32">
        <f t="shared" si="2"/>
        <v>0.54</v>
      </c>
    </row>
    <row r="30" spans="1:12" x14ac:dyDescent="0.2">
      <c r="A30" s="49">
        <f t="shared" si="1"/>
        <v>17</v>
      </c>
      <c r="B30" s="30" t="str">
        <f>'Work Unit Survey Data'!N19</f>
        <v>Fitness Center Manager</v>
      </c>
      <c r="C30" s="30" t="str">
        <f>'Work Unit Survey Data'!O19</f>
        <v>Fitness Center providers</v>
      </c>
      <c r="D30" s="31">
        <f>'Work Unit Survey Data'!Q19</f>
        <v>4</v>
      </c>
      <c r="E30" s="31">
        <f>'Work Unit Survey Data'!T19</f>
        <v>5</v>
      </c>
      <c r="F30" s="31">
        <f>'Work Unit Survey Data'!W19</f>
        <v>5</v>
      </c>
      <c r="G30" s="31">
        <f>'Work Unit Survey Data'!Z19</f>
        <v>3</v>
      </c>
      <c r="H30" s="31">
        <f>'Work Unit Survey Data'!AC19</f>
        <v>3</v>
      </c>
      <c r="I30" s="31">
        <f>'Work Unit Survey Data'!AF19</f>
        <v>4</v>
      </c>
      <c r="J30" s="31">
        <f>'Work Unit Survey Data'!AI19</f>
        <v>3</v>
      </c>
      <c r="K30" s="31">
        <f t="shared" si="0"/>
        <v>390</v>
      </c>
      <c r="L30" s="32">
        <f t="shared" si="2"/>
        <v>0.78</v>
      </c>
    </row>
    <row r="31" spans="1:12" x14ac:dyDescent="0.2">
      <c r="A31" s="49">
        <f t="shared" si="1"/>
        <v>18</v>
      </c>
      <c r="B31" s="30" t="str">
        <f>'Work Unit Survey Data'!N20</f>
        <v>DanceSport Manager</v>
      </c>
      <c r="C31" s="30" t="str">
        <f>'Work Unit Survey Data'!O20</f>
        <v>DanceSport providers</v>
      </c>
      <c r="D31" s="31">
        <f>'Work Unit Survey Data'!Q20</f>
        <v>3</v>
      </c>
      <c r="E31" s="31">
        <f>'Work Unit Survey Data'!T20</f>
        <v>5</v>
      </c>
      <c r="F31" s="31">
        <f>'Work Unit Survey Data'!W20</f>
        <v>5</v>
      </c>
      <c r="G31" s="31">
        <f>'Work Unit Survey Data'!Z20</f>
        <v>3</v>
      </c>
      <c r="H31" s="31">
        <f>'Work Unit Survey Data'!AC20</f>
        <v>3</v>
      </c>
      <c r="I31" s="31">
        <f>'Work Unit Survey Data'!AF20</f>
        <v>4</v>
      </c>
      <c r="J31" s="31">
        <f>'Work Unit Survey Data'!AI20</f>
        <v>3</v>
      </c>
      <c r="K31" s="31">
        <f t="shared" si="0"/>
        <v>380</v>
      </c>
      <c r="L31" s="32">
        <f t="shared" si="2"/>
        <v>0.76</v>
      </c>
    </row>
    <row r="32" spans="1:12" x14ac:dyDescent="0.2">
      <c r="A32" s="49">
        <f t="shared" si="1"/>
        <v>19</v>
      </c>
      <c r="B32" s="30">
        <f>'Work Unit Survey Data'!N21</f>
        <v>0</v>
      </c>
      <c r="C32" s="30">
        <f>'Work Unit Survey Data'!O21</f>
        <v>0</v>
      </c>
      <c r="D32" s="31">
        <f>'Work Unit Survey Data'!Q21</f>
        <v>0</v>
      </c>
      <c r="E32" s="31">
        <f>'Work Unit Survey Data'!T21</f>
        <v>0</v>
      </c>
      <c r="F32" s="31">
        <f>'Work Unit Survey Data'!W21</f>
        <v>0</v>
      </c>
      <c r="G32" s="31">
        <f>'Work Unit Survey Data'!Z21</f>
        <v>0</v>
      </c>
      <c r="H32" s="31">
        <f>'Work Unit Survey Data'!AC21</f>
        <v>0</v>
      </c>
      <c r="I32" s="31">
        <f>'Work Unit Survey Data'!AF21</f>
        <v>0</v>
      </c>
      <c r="J32" s="31">
        <f>'Work Unit Survey Data'!AI21</f>
        <v>0</v>
      </c>
      <c r="K32" s="31" t="str">
        <f t="shared" ref="K32:K43" si="3">IF(C32=0,"",SUM($D$11*D32)+($E$11*E32)+($F$11*F32)+($G$11*G32)+($H$11*H32)+($I$11*I32)+($J$11*J32))</f>
        <v/>
      </c>
      <c r="L32" s="32" t="str">
        <f t="shared" ref="L32:L43" si="4">IF(B32=0,"",(K32/$K$11))</f>
        <v/>
      </c>
    </row>
    <row r="33" spans="1:12" x14ac:dyDescent="0.2">
      <c r="A33" s="49">
        <f t="shared" si="1"/>
        <v>20</v>
      </c>
      <c r="B33" s="30">
        <f>'Work Unit Survey Data'!N22</f>
        <v>0</v>
      </c>
      <c r="C33" s="30">
        <f>'Work Unit Survey Data'!O22</f>
        <v>0</v>
      </c>
      <c r="D33" s="31">
        <f>'Work Unit Survey Data'!Q22</f>
        <v>0</v>
      </c>
      <c r="E33" s="31">
        <f>'Work Unit Survey Data'!T22</f>
        <v>0</v>
      </c>
      <c r="F33" s="31">
        <f>'Work Unit Survey Data'!W22</f>
        <v>0</v>
      </c>
      <c r="G33" s="31">
        <f>'Work Unit Survey Data'!Z22</f>
        <v>0</v>
      </c>
      <c r="H33" s="31">
        <f>'Work Unit Survey Data'!AC22</f>
        <v>0</v>
      </c>
      <c r="I33" s="31">
        <f>'Work Unit Survey Data'!AF22</f>
        <v>0</v>
      </c>
      <c r="J33" s="31">
        <f>'Work Unit Survey Data'!AI22</f>
        <v>0</v>
      </c>
      <c r="K33" s="31" t="str">
        <f t="shared" si="3"/>
        <v/>
      </c>
      <c r="L33" s="32" t="str">
        <f t="shared" si="4"/>
        <v/>
      </c>
    </row>
    <row r="34" spans="1:12" x14ac:dyDescent="0.2">
      <c r="A34" s="49">
        <f t="shared" si="1"/>
        <v>21</v>
      </c>
      <c r="B34" s="30">
        <f>'Work Unit Survey Data'!N23</f>
        <v>0</v>
      </c>
      <c r="C34" s="30">
        <f>'Work Unit Survey Data'!O23</f>
        <v>0</v>
      </c>
      <c r="D34" s="31">
        <f>'Work Unit Survey Data'!Q23</f>
        <v>0</v>
      </c>
      <c r="E34" s="31">
        <f>'Work Unit Survey Data'!T23</f>
        <v>0</v>
      </c>
      <c r="F34" s="31">
        <f>'Work Unit Survey Data'!W23</f>
        <v>0</v>
      </c>
      <c r="G34" s="31">
        <f>'Work Unit Survey Data'!Z23</f>
        <v>0</v>
      </c>
      <c r="H34" s="31">
        <f>'Work Unit Survey Data'!AC23</f>
        <v>0</v>
      </c>
      <c r="I34" s="31">
        <f>'Work Unit Survey Data'!AF23</f>
        <v>0</v>
      </c>
      <c r="J34" s="31">
        <f>'Work Unit Survey Data'!AI23</f>
        <v>0</v>
      </c>
      <c r="K34" s="31" t="str">
        <f t="shared" si="3"/>
        <v/>
      </c>
      <c r="L34" s="32" t="str">
        <f t="shared" si="4"/>
        <v/>
      </c>
    </row>
    <row r="35" spans="1:12" x14ac:dyDescent="0.2">
      <c r="A35" s="49">
        <f t="shared" si="1"/>
        <v>22</v>
      </c>
      <c r="B35" s="30">
        <f>'Work Unit Survey Data'!N24</f>
        <v>0</v>
      </c>
      <c r="C35" s="30">
        <f>'Work Unit Survey Data'!O24</f>
        <v>0</v>
      </c>
      <c r="D35" s="31">
        <f>'Work Unit Survey Data'!Q24</f>
        <v>0</v>
      </c>
      <c r="E35" s="31">
        <f>'Work Unit Survey Data'!T24</f>
        <v>0</v>
      </c>
      <c r="F35" s="31">
        <f>'Work Unit Survey Data'!W24</f>
        <v>0</v>
      </c>
      <c r="G35" s="31">
        <f>'Work Unit Survey Data'!Z24</f>
        <v>0</v>
      </c>
      <c r="H35" s="31">
        <f>'Work Unit Survey Data'!AC24</f>
        <v>0</v>
      </c>
      <c r="I35" s="31">
        <f>'Work Unit Survey Data'!AF24</f>
        <v>0</v>
      </c>
      <c r="J35" s="31">
        <f>'Work Unit Survey Data'!AI24</f>
        <v>0</v>
      </c>
      <c r="K35" s="31" t="str">
        <f t="shared" si="3"/>
        <v/>
      </c>
      <c r="L35" s="32" t="str">
        <f t="shared" si="4"/>
        <v/>
      </c>
    </row>
    <row r="36" spans="1:12" x14ac:dyDescent="0.2">
      <c r="A36" s="49">
        <f t="shared" si="1"/>
        <v>23</v>
      </c>
      <c r="B36" s="30">
        <f>'Work Unit Survey Data'!N25</f>
        <v>0</v>
      </c>
      <c r="C36" s="30">
        <f>'Work Unit Survey Data'!O25</f>
        <v>0</v>
      </c>
      <c r="D36" s="31">
        <f>'Work Unit Survey Data'!Q25</f>
        <v>0</v>
      </c>
      <c r="E36" s="31">
        <f>'Work Unit Survey Data'!T25</f>
        <v>0</v>
      </c>
      <c r="F36" s="31">
        <f>'Work Unit Survey Data'!W25</f>
        <v>0</v>
      </c>
      <c r="G36" s="31">
        <f>'Work Unit Survey Data'!Z25</f>
        <v>0</v>
      </c>
      <c r="H36" s="31">
        <f>'Work Unit Survey Data'!AC25</f>
        <v>0</v>
      </c>
      <c r="I36" s="31">
        <f>'Work Unit Survey Data'!AF25</f>
        <v>0</v>
      </c>
      <c r="J36" s="31">
        <f>'Work Unit Survey Data'!AI25</f>
        <v>0</v>
      </c>
      <c r="K36" s="31" t="str">
        <f t="shared" si="3"/>
        <v/>
      </c>
      <c r="L36" s="32" t="str">
        <f t="shared" si="4"/>
        <v/>
      </c>
    </row>
    <row r="37" spans="1:12" x14ac:dyDescent="0.2">
      <c r="A37" s="49">
        <f t="shared" si="1"/>
        <v>24</v>
      </c>
      <c r="B37" s="30">
        <f>'Work Unit Survey Data'!N26</f>
        <v>0</v>
      </c>
      <c r="C37" s="30">
        <f>'Work Unit Survey Data'!O26</f>
        <v>0</v>
      </c>
      <c r="D37" s="31">
        <f>'Work Unit Survey Data'!Q26</f>
        <v>0</v>
      </c>
      <c r="E37" s="31">
        <f>'Work Unit Survey Data'!T26</f>
        <v>0</v>
      </c>
      <c r="F37" s="31">
        <f>'Work Unit Survey Data'!W26</f>
        <v>0</v>
      </c>
      <c r="G37" s="31">
        <f>'Work Unit Survey Data'!Z26</f>
        <v>0</v>
      </c>
      <c r="H37" s="31">
        <f>'Work Unit Survey Data'!AC26</f>
        <v>0</v>
      </c>
      <c r="I37" s="31">
        <f>'Work Unit Survey Data'!AF26</f>
        <v>0</v>
      </c>
      <c r="J37" s="31">
        <f>'Work Unit Survey Data'!AI26</f>
        <v>0</v>
      </c>
      <c r="K37" s="31" t="str">
        <f t="shared" si="3"/>
        <v/>
      </c>
      <c r="L37" s="32" t="str">
        <f t="shared" si="4"/>
        <v/>
      </c>
    </row>
    <row r="38" spans="1:12" x14ac:dyDescent="0.2">
      <c r="A38" s="49">
        <f t="shared" si="1"/>
        <v>25</v>
      </c>
      <c r="B38" s="30">
        <f>'Work Unit Survey Data'!N27</f>
        <v>0</v>
      </c>
      <c r="C38" s="30">
        <f>'Work Unit Survey Data'!O27</f>
        <v>0</v>
      </c>
      <c r="D38" s="31">
        <f>'Work Unit Survey Data'!Q27</f>
        <v>0</v>
      </c>
      <c r="E38" s="31">
        <f>'Work Unit Survey Data'!T27</f>
        <v>0</v>
      </c>
      <c r="F38" s="31">
        <f>'Work Unit Survey Data'!W27</f>
        <v>0</v>
      </c>
      <c r="G38" s="31">
        <f>'Work Unit Survey Data'!Z27</f>
        <v>0</v>
      </c>
      <c r="H38" s="31">
        <f>'Work Unit Survey Data'!AC27</f>
        <v>0</v>
      </c>
      <c r="I38" s="31">
        <f>'Work Unit Survey Data'!AF27</f>
        <v>0</v>
      </c>
      <c r="J38" s="31">
        <f>'Work Unit Survey Data'!AI27</f>
        <v>0</v>
      </c>
      <c r="K38" s="31" t="str">
        <f t="shared" si="3"/>
        <v/>
      </c>
      <c r="L38" s="32" t="str">
        <f t="shared" si="4"/>
        <v/>
      </c>
    </row>
    <row r="39" spans="1:12" x14ac:dyDescent="0.2">
      <c r="A39" s="49">
        <f t="shared" si="1"/>
        <v>26</v>
      </c>
      <c r="B39" s="30">
        <f>'Work Unit Survey Data'!N28</f>
        <v>0</v>
      </c>
      <c r="C39" s="30">
        <f>'Work Unit Survey Data'!O28</f>
        <v>0</v>
      </c>
      <c r="D39" s="31">
        <f>'Work Unit Survey Data'!Q28</f>
        <v>0</v>
      </c>
      <c r="E39" s="31">
        <f>'Work Unit Survey Data'!T28</f>
        <v>0</v>
      </c>
      <c r="F39" s="31">
        <f>'Work Unit Survey Data'!W28</f>
        <v>0</v>
      </c>
      <c r="G39" s="31">
        <f>'Work Unit Survey Data'!Z28</f>
        <v>0</v>
      </c>
      <c r="H39" s="31">
        <f>'Work Unit Survey Data'!AC28</f>
        <v>0</v>
      </c>
      <c r="I39" s="31">
        <f>'Work Unit Survey Data'!AF28</f>
        <v>0</v>
      </c>
      <c r="J39" s="31">
        <f>'Work Unit Survey Data'!AI28</f>
        <v>0</v>
      </c>
      <c r="K39" s="31" t="str">
        <f t="shared" si="3"/>
        <v/>
      </c>
      <c r="L39" s="32" t="str">
        <f t="shared" si="4"/>
        <v/>
      </c>
    </row>
    <row r="40" spans="1:12" x14ac:dyDescent="0.2">
      <c r="A40" s="49">
        <f t="shared" si="1"/>
        <v>27</v>
      </c>
      <c r="B40" s="30">
        <f>'Work Unit Survey Data'!N29</f>
        <v>0</v>
      </c>
      <c r="C40" s="30">
        <f>'Work Unit Survey Data'!O29</f>
        <v>0</v>
      </c>
      <c r="D40" s="31">
        <f>'Work Unit Survey Data'!Q29</f>
        <v>0</v>
      </c>
      <c r="E40" s="31">
        <f>'Work Unit Survey Data'!T29</f>
        <v>0</v>
      </c>
      <c r="F40" s="31">
        <f>'Work Unit Survey Data'!W29</f>
        <v>0</v>
      </c>
      <c r="G40" s="31">
        <f>'Work Unit Survey Data'!Z29</f>
        <v>0</v>
      </c>
      <c r="H40" s="31">
        <f>'Work Unit Survey Data'!AC29</f>
        <v>0</v>
      </c>
      <c r="I40" s="31">
        <f>'Work Unit Survey Data'!AF29</f>
        <v>0</v>
      </c>
      <c r="J40" s="31">
        <f>'Work Unit Survey Data'!AI29</f>
        <v>0</v>
      </c>
      <c r="K40" s="31" t="str">
        <f t="shared" si="3"/>
        <v/>
      </c>
      <c r="L40" s="32" t="str">
        <f t="shared" si="4"/>
        <v/>
      </c>
    </row>
    <row r="41" spans="1:12" x14ac:dyDescent="0.2">
      <c r="A41" s="49">
        <f t="shared" si="1"/>
        <v>28</v>
      </c>
      <c r="B41" s="30">
        <f>'Work Unit Survey Data'!N30</f>
        <v>0</v>
      </c>
      <c r="C41" s="30">
        <f>'Work Unit Survey Data'!O30</f>
        <v>0</v>
      </c>
      <c r="D41" s="31">
        <f>'Work Unit Survey Data'!Q30</f>
        <v>0</v>
      </c>
      <c r="E41" s="31">
        <f>'Work Unit Survey Data'!T30</f>
        <v>0</v>
      </c>
      <c r="F41" s="31">
        <f>'Work Unit Survey Data'!W30</f>
        <v>0</v>
      </c>
      <c r="G41" s="31">
        <f>'Work Unit Survey Data'!Z30</f>
        <v>0</v>
      </c>
      <c r="H41" s="31">
        <f>'Work Unit Survey Data'!AC30</f>
        <v>0</v>
      </c>
      <c r="I41" s="31">
        <f>'Work Unit Survey Data'!AF30</f>
        <v>0</v>
      </c>
      <c r="J41" s="31">
        <f>'Work Unit Survey Data'!AI30</f>
        <v>0</v>
      </c>
      <c r="K41" s="31" t="str">
        <f t="shared" si="3"/>
        <v/>
      </c>
      <c r="L41" s="32" t="str">
        <f t="shared" si="4"/>
        <v/>
      </c>
    </row>
    <row r="42" spans="1:12" x14ac:dyDescent="0.2">
      <c r="A42" s="49">
        <f t="shared" si="1"/>
        <v>29</v>
      </c>
      <c r="B42" s="30">
        <f>'Work Unit Survey Data'!N31</f>
        <v>0</v>
      </c>
      <c r="C42" s="30">
        <f>'Work Unit Survey Data'!O31</f>
        <v>0</v>
      </c>
      <c r="D42" s="31">
        <f>'Work Unit Survey Data'!Q31</f>
        <v>0</v>
      </c>
      <c r="E42" s="31">
        <f>'Work Unit Survey Data'!T31</f>
        <v>0</v>
      </c>
      <c r="F42" s="31">
        <f>'Work Unit Survey Data'!W31</f>
        <v>0</v>
      </c>
      <c r="G42" s="31">
        <f>'Work Unit Survey Data'!Z31</f>
        <v>0</v>
      </c>
      <c r="H42" s="31">
        <f>'Work Unit Survey Data'!AC31</f>
        <v>0</v>
      </c>
      <c r="I42" s="31">
        <f>'Work Unit Survey Data'!AF31</f>
        <v>0</v>
      </c>
      <c r="J42" s="31">
        <f>'Work Unit Survey Data'!AI31</f>
        <v>0</v>
      </c>
      <c r="K42" s="31" t="str">
        <f t="shared" si="3"/>
        <v/>
      </c>
      <c r="L42" s="32" t="str">
        <f t="shared" si="4"/>
        <v/>
      </c>
    </row>
    <row r="43" spans="1:12" x14ac:dyDescent="0.2">
      <c r="A43" s="49">
        <f t="shared" si="1"/>
        <v>30</v>
      </c>
      <c r="B43" s="30">
        <f>'Work Unit Survey Data'!N32</f>
        <v>0</v>
      </c>
      <c r="C43" s="30">
        <f>'Work Unit Survey Data'!O32</f>
        <v>0</v>
      </c>
      <c r="D43" s="31">
        <f>'Work Unit Survey Data'!Q32</f>
        <v>0</v>
      </c>
      <c r="E43" s="31">
        <f>'Work Unit Survey Data'!T32</f>
        <v>0</v>
      </c>
      <c r="F43" s="31">
        <f>'Work Unit Survey Data'!W32</f>
        <v>0</v>
      </c>
      <c r="G43" s="31">
        <f>'Work Unit Survey Data'!Z32</f>
        <v>0</v>
      </c>
      <c r="H43" s="31">
        <f>'Work Unit Survey Data'!AC32</f>
        <v>0</v>
      </c>
      <c r="I43" s="31">
        <f>'Work Unit Survey Data'!AF32</f>
        <v>0</v>
      </c>
      <c r="J43" s="31">
        <f>'Work Unit Survey Data'!AI32</f>
        <v>0</v>
      </c>
      <c r="K43" s="31" t="str">
        <f t="shared" si="3"/>
        <v/>
      </c>
      <c r="L43" s="32" t="str">
        <f t="shared" si="4"/>
        <v/>
      </c>
    </row>
    <row r="44" spans="1:12" x14ac:dyDescent="0.2">
      <c r="A44" s="49">
        <f t="shared" si="1"/>
        <v>31</v>
      </c>
      <c r="B44" s="30">
        <f>'Work Unit Survey Data'!N21</f>
        <v>0</v>
      </c>
      <c r="C44" s="30">
        <f>'Work Unit Survey Data'!O21</f>
        <v>0</v>
      </c>
      <c r="D44" s="31">
        <f>'Work Unit Survey Data'!Q21</f>
        <v>0</v>
      </c>
      <c r="E44" s="31">
        <f>'Work Unit Survey Data'!T21</f>
        <v>0</v>
      </c>
      <c r="F44" s="31">
        <f>'Work Unit Survey Data'!W21</f>
        <v>0</v>
      </c>
      <c r="G44" s="31">
        <f>'Work Unit Survey Data'!Z21</f>
        <v>0</v>
      </c>
      <c r="H44" s="31">
        <f>'Work Unit Survey Data'!AC21</f>
        <v>0</v>
      </c>
      <c r="I44" s="31">
        <f>'Work Unit Survey Data'!AF21</f>
        <v>0</v>
      </c>
      <c r="J44" s="31">
        <f>'Work Unit Survey Data'!AI21</f>
        <v>0</v>
      </c>
      <c r="K44" s="31" t="str">
        <f t="shared" ref="K44:K53" si="5">IF(C44=0,"",SUM($D$11*D44)+($E$11*E44)+($F$11*F44)+($G$11*G44)+($H$11*H44)+($I$11*I44)+($J$11*J44))</f>
        <v/>
      </c>
      <c r="L44" s="32" t="str">
        <f t="shared" ref="L44:L53" si="6">IF(B44=0,"",(K44/$K$11))</f>
        <v/>
      </c>
    </row>
    <row r="45" spans="1:12" x14ac:dyDescent="0.2">
      <c r="A45" s="49">
        <f t="shared" si="1"/>
        <v>32</v>
      </c>
      <c r="B45" s="30">
        <f>'Work Unit Survey Data'!N22</f>
        <v>0</v>
      </c>
      <c r="C45" s="30">
        <f>'Work Unit Survey Data'!O22</f>
        <v>0</v>
      </c>
      <c r="D45" s="31">
        <f>'Work Unit Survey Data'!Q22</f>
        <v>0</v>
      </c>
      <c r="E45" s="31">
        <f>'Work Unit Survey Data'!T22</f>
        <v>0</v>
      </c>
      <c r="F45" s="31">
        <f>'Work Unit Survey Data'!W22</f>
        <v>0</v>
      </c>
      <c r="G45" s="31">
        <f>'Work Unit Survey Data'!Z22</f>
        <v>0</v>
      </c>
      <c r="H45" s="31">
        <f>'Work Unit Survey Data'!AC22</f>
        <v>0</v>
      </c>
      <c r="I45" s="31">
        <f>'Work Unit Survey Data'!AF22</f>
        <v>0</v>
      </c>
      <c r="J45" s="31">
        <f>'Work Unit Survey Data'!AI22</f>
        <v>0</v>
      </c>
      <c r="K45" s="31" t="str">
        <f t="shared" si="5"/>
        <v/>
      </c>
      <c r="L45" s="32" t="str">
        <f t="shared" si="6"/>
        <v/>
      </c>
    </row>
    <row r="46" spans="1:12" x14ac:dyDescent="0.2">
      <c r="A46" s="49">
        <f t="shared" si="1"/>
        <v>33</v>
      </c>
      <c r="B46" s="30">
        <f>'Work Unit Survey Data'!N23</f>
        <v>0</v>
      </c>
      <c r="C46" s="30">
        <f>'Work Unit Survey Data'!O23</f>
        <v>0</v>
      </c>
      <c r="D46" s="31">
        <f>'Work Unit Survey Data'!Q23</f>
        <v>0</v>
      </c>
      <c r="E46" s="31">
        <f>'Work Unit Survey Data'!T23</f>
        <v>0</v>
      </c>
      <c r="F46" s="31">
        <f>'Work Unit Survey Data'!W23</f>
        <v>0</v>
      </c>
      <c r="G46" s="31">
        <f>'Work Unit Survey Data'!Z23</f>
        <v>0</v>
      </c>
      <c r="H46" s="31">
        <f>'Work Unit Survey Data'!AC23</f>
        <v>0</v>
      </c>
      <c r="I46" s="31">
        <f>'Work Unit Survey Data'!AF23</f>
        <v>0</v>
      </c>
      <c r="J46" s="31">
        <f>'Work Unit Survey Data'!AI23</f>
        <v>0</v>
      </c>
      <c r="K46" s="31" t="str">
        <f t="shared" si="5"/>
        <v/>
      </c>
      <c r="L46" s="32" t="str">
        <f t="shared" si="6"/>
        <v/>
      </c>
    </row>
    <row r="47" spans="1:12" x14ac:dyDescent="0.2">
      <c r="A47" s="49">
        <f t="shared" si="1"/>
        <v>34</v>
      </c>
      <c r="B47" s="30">
        <f>'Work Unit Survey Data'!N24</f>
        <v>0</v>
      </c>
      <c r="C47" s="30">
        <f>'Work Unit Survey Data'!O24</f>
        <v>0</v>
      </c>
      <c r="D47" s="31">
        <f>'Work Unit Survey Data'!Q24</f>
        <v>0</v>
      </c>
      <c r="E47" s="31">
        <f>'Work Unit Survey Data'!T24</f>
        <v>0</v>
      </c>
      <c r="F47" s="31">
        <f>'Work Unit Survey Data'!W24</f>
        <v>0</v>
      </c>
      <c r="G47" s="31">
        <f>'Work Unit Survey Data'!Z24</f>
        <v>0</v>
      </c>
      <c r="H47" s="31">
        <f>'Work Unit Survey Data'!AC24</f>
        <v>0</v>
      </c>
      <c r="I47" s="31">
        <f>'Work Unit Survey Data'!AF24</f>
        <v>0</v>
      </c>
      <c r="J47" s="31">
        <f>'Work Unit Survey Data'!AI24</f>
        <v>0</v>
      </c>
      <c r="K47" s="31" t="str">
        <f t="shared" si="5"/>
        <v/>
      </c>
      <c r="L47" s="32" t="str">
        <f t="shared" si="6"/>
        <v/>
      </c>
    </row>
    <row r="48" spans="1:12" x14ac:dyDescent="0.2">
      <c r="A48" s="49">
        <f t="shared" si="1"/>
        <v>35</v>
      </c>
      <c r="B48" s="30">
        <f>'Work Unit Survey Data'!N25</f>
        <v>0</v>
      </c>
      <c r="C48" s="30">
        <f>'Work Unit Survey Data'!O25</f>
        <v>0</v>
      </c>
      <c r="D48" s="31">
        <f>'Work Unit Survey Data'!Q25</f>
        <v>0</v>
      </c>
      <c r="E48" s="31">
        <f>'Work Unit Survey Data'!T25</f>
        <v>0</v>
      </c>
      <c r="F48" s="31">
        <f>'Work Unit Survey Data'!W25</f>
        <v>0</v>
      </c>
      <c r="G48" s="31">
        <f>'Work Unit Survey Data'!Z25</f>
        <v>0</v>
      </c>
      <c r="H48" s="31">
        <f>'Work Unit Survey Data'!AC25</f>
        <v>0</v>
      </c>
      <c r="I48" s="31">
        <f>'Work Unit Survey Data'!AF25</f>
        <v>0</v>
      </c>
      <c r="J48" s="31">
        <f>'Work Unit Survey Data'!AI25</f>
        <v>0</v>
      </c>
      <c r="K48" s="31" t="str">
        <f t="shared" si="5"/>
        <v/>
      </c>
      <c r="L48" s="32" t="str">
        <f t="shared" si="6"/>
        <v/>
      </c>
    </row>
    <row r="49" spans="1:12" x14ac:dyDescent="0.2">
      <c r="A49" s="49">
        <f t="shared" si="1"/>
        <v>36</v>
      </c>
      <c r="B49" s="30">
        <f>'Work Unit Survey Data'!N26</f>
        <v>0</v>
      </c>
      <c r="C49" s="30">
        <f>'Work Unit Survey Data'!O26</f>
        <v>0</v>
      </c>
      <c r="D49" s="31">
        <f>'Work Unit Survey Data'!Q26</f>
        <v>0</v>
      </c>
      <c r="E49" s="31">
        <f>'Work Unit Survey Data'!T26</f>
        <v>0</v>
      </c>
      <c r="F49" s="31">
        <f>'Work Unit Survey Data'!W26</f>
        <v>0</v>
      </c>
      <c r="G49" s="31">
        <f>'Work Unit Survey Data'!Z26</f>
        <v>0</v>
      </c>
      <c r="H49" s="31">
        <f>'Work Unit Survey Data'!AC26</f>
        <v>0</v>
      </c>
      <c r="I49" s="31">
        <f>'Work Unit Survey Data'!AF26</f>
        <v>0</v>
      </c>
      <c r="J49" s="31">
        <f>'Work Unit Survey Data'!AI26</f>
        <v>0</v>
      </c>
      <c r="K49" s="31" t="str">
        <f t="shared" si="5"/>
        <v/>
      </c>
      <c r="L49" s="32" t="str">
        <f t="shared" si="6"/>
        <v/>
      </c>
    </row>
    <row r="50" spans="1:12" x14ac:dyDescent="0.2">
      <c r="A50" s="49">
        <f t="shared" si="1"/>
        <v>37</v>
      </c>
      <c r="B50" s="30">
        <f>'Work Unit Survey Data'!N27</f>
        <v>0</v>
      </c>
      <c r="C50" s="30">
        <f>'Work Unit Survey Data'!O27</f>
        <v>0</v>
      </c>
      <c r="D50" s="31">
        <f>'Work Unit Survey Data'!Q27</f>
        <v>0</v>
      </c>
      <c r="E50" s="31">
        <f>'Work Unit Survey Data'!T27</f>
        <v>0</v>
      </c>
      <c r="F50" s="31">
        <f>'Work Unit Survey Data'!W27</f>
        <v>0</v>
      </c>
      <c r="G50" s="31">
        <f>'Work Unit Survey Data'!Z27</f>
        <v>0</v>
      </c>
      <c r="H50" s="31">
        <f>'Work Unit Survey Data'!AC27</f>
        <v>0</v>
      </c>
      <c r="I50" s="31">
        <f>'Work Unit Survey Data'!AF27</f>
        <v>0</v>
      </c>
      <c r="J50" s="31">
        <f>'Work Unit Survey Data'!AI27</f>
        <v>0</v>
      </c>
      <c r="K50" s="31" t="str">
        <f t="shared" si="5"/>
        <v/>
      </c>
      <c r="L50" s="32" t="str">
        <f t="shared" si="6"/>
        <v/>
      </c>
    </row>
    <row r="51" spans="1:12" x14ac:dyDescent="0.2">
      <c r="A51" s="49">
        <f t="shared" si="1"/>
        <v>38</v>
      </c>
      <c r="B51" s="30">
        <f>'Work Unit Survey Data'!N28</f>
        <v>0</v>
      </c>
      <c r="C51" s="30">
        <f>'Work Unit Survey Data'!O28</f>
        <v>0</v>
      </c>
      <c r="D51" s="31">
        <f>'Work Unit Survey Data'!Q28</f>
        <v>0</v>
      </c>
      <c r="E51" s="31">
        <f>'Work Unit Survey Data'!T28</f>
        <v>0</v>
      </c>
      <c r="F51" s="31">
        <f>'Work Unit Survey Data'!W28</f>
        <v>0</v>
      </c>
      <c r="G51" s="31">
        <f>'Work Unit Survey Data'!Z28</f>
        <v>0</v>
      </c>
      <c r="H51" s="31">
        <f>'Work Unit Survey Data'!AC28</f>
        <v>0</v>
      </c>
      <c r="I51" s="31">
        <f>'Work Unit Survey Data'!AF28</f>
        <v>0</v>
      </c>
      <c r="J51" s="31">
        <f>'Work Unit Survey Data'!AI28</f>
        <v>0</v>
      </c>
      <c r="K51" s="31" t="str">
        <f t="shared" si="5"/>
        <v/>
      </c>
      <c r="L51" s="32" t="str">
        <f t="shared" si="6"/>
        <v/>
      </c>
    </row>
    <row r="52" spans="1:12" x14ac:dyDescent="0.2">
      <c r="A52" s="49">
        <f t="shared" si="1"/>
        <v>39</v>
      </c>
      <c r="B52" s="30">
        <f>'Work Unit Survey Data'!N29</f>
        <v>0</v>
      </c>
      <c r="C52" s="30">
        <f>'Work Unit Survey Data'!O29</f>
        <v>0</v>
      </c>
      <c r="D52" s="31">
        <f>'Work Unit Survey Data'!Q29</f>
        <v>0</v>
      </c>
      <c r="E52" s="31">
        <f>'Work Unit Survey Data'!T29</f>
        <v>0</v>
      </c>
      <c r="F52" s="31">
        <f>'Work Unit Survey Data'!W29</f>
        <v>0</v>
      </c>
      <c r="G52" s="31">
        <f>'Work Unit Survey Data'!Z29</f>
        <v>0</v>
      </c>
      <c r="H52" s="31">
        <f>'Work Unit Survey Data'!AC29</f>
        <v>0</v>
      </c>
      <c r="I52" s="31">
        <f>'Work Unit Survey Data'!AF29</f>
        <v>0</v>
      </c>
      <c r="J52" s="31">
        <f>'Work Unit Survey Data'!AI29</f>
        <v>0</v>
      </c>
      <c r="K52" s="31" t="str">
        <f t="shared" si="5"/>
        <v/>
      </c>
      <c r="L52" s="32" t="str">
        <f t="shared" si="6"/>
        <v/>
      </c>
    </row>
    <row r="53" spans="1:12" x14ac:dyDescent="0.2">
      <c r="A53" s="49">
        <f t="shared" si="1"/>
        <v>40</v>
      </c>
      <c r="B53" s="30">
        <f>'Work Unit Survey Data'!N30</f>
        <v>0</v>
      </c>
      <c r="C53" s="30">
        <f>'Work Unit Survey Data'!O30</f>
        <v>0</v>
      </c>
      <c r="D53" s="31">
        <f>'Work Unit Survey Data'!Q30</f>
        <v>0</v>
      </c>
      <c r="E53" s="31">
        <f>'Work Unit Survey Data'!T30</f>
        <v>0</v>
      </c>
      <c r="F53" s="31">
        <f>'Work Unit Survey Data'!W30</f>
        <v>0</v>
      </c>
      <c r="G53" s="31">
        <f>'Work Unit Survey Data'!Z30</f>
        <v>0</v>
      </c>
      <c r="H53" s="31">
        <f>'Work Unit Survey Data'!AC30</f>
        <v>0</v>
      </c>
      <c r="I53" s="31">
        <f>'Work Unit Survey Data'!AF30</f>
        <v>0</v>
      </c>
      <c r="J53" s="31">
        <f>'Work Unit Survey Data'!AI30</f>
        <v>0</v>
      </c>
      <c r="K53" s="31" t="str">
        <f t="shared" si="5"/>
        <v/>
      </c>
      <c r="L53" s="32" t="str">
        <f t="shared" si="6"/>
        <v/>
      </c>
    </row>
    <row r="54" spans="1:12" x14ac:dyDescent="0.2">
      <c r="A54" s="49">
        <f t="shared" ref="A54:A103" si="7">A53+1</f>
        <v>41</v>
      </c>
      <c r="B54" s="30">
        <f>'Work Unit Survey Data'!N31</f>
        <v>0</v>
      </c>
      <c r="C54" s="30">
        <f>'Work Unit Survey Data'!O31</f>
        <v>0</v>
      </c>
      <c r="D54" s="31">
        <f>'Work Unit Survey Data'!Q31</f>
        <v>0</v>
      </c>
      <c r="E54" s="31">
        <f>'Work Unit Survey Data'!T31</f>
        <v>0</v>
      </c>
      <c r="F54" s="31">
        <f>'Work Unit Survey Data'!W31</f>
        <v>0</v>
      </c>
      <c r="G54" s="31">
        <f>'Work Unit Survey Data'!Z31</f>
        <v>0</v>
      </c>
      <c r="H54" s="31">
        <f>'Work Unit Survey Data'!AC31</f>
        <v>0</v>
      </c>
      <c r="I54" s="31">
        <f>'Work Unit Survey Data'!AF31</f>
        <v>0</v>
      </c>
      <c r="J54" s="31">
        <f>'Work Unit Survey Data'!AI31</f>
        <v>0</v>
      </c>
      <c r="K54" s="31" t="str">
        <f t="shared" ref="K54:K103" si="8">IF(C54=0,"",SUM($D$11*D54)+($E$11*E54)+($F$11*F54)+($G$11*G54)+($H$11*H54)+($I$11*I54)+($J$11*J54))</f>
        <v/>
      </c>
      <c r="L54" s="32" t="str">
        <f t="shared" ref="L54:L103" si="9">IF(B54=0,"",(K54/$K$11))</f>
        <v/>
      </c>
    </row>
    <row r="55" spans="1:12" x14ac:dyDescent="0.2">
      <c r="A55" s="49">
        <f t="shared" si="7"/>
        <v>42</v>
      </c>
      <c r="B55" s="30">
        <f>'Work Unit Survey Data'!N32</f>
        <v>0</v>
      </c>
      <c r="C55" s="30">
        <f>'Work Unit Survey Data'!O32</f>
        <v>0</v>
      </c>
      <c r="D55" s="31">
        <f>'Work Unit Survey Data'!Q32</f>
        <v>0</v>
      </c>
      <c r="E55" s="31">
        <f>'Work Unit Survey Data'!T32</f>
        <v>0</v>
      </c>
      <c r="F55" s="31">
        <f>'Work Unit Survey Data'!W32</f>
        <v>0</v>
      </c>
      <c r="G55" s="31">
        <f>'Work Unit Survey Data'!Z32</f>
        <v>0</v>
      </c>
      <c r="H55" s="31">
        <f>'Work Unit Survey Data'!AC32</f>
        <v>0</v>
      </c>
      <c r="I55" s="31">
        <f>'Work Unit Survey Data'!AF32</f>
        <v>0</v>
      </c>
      <c r="J55" s="31">
        <f>'Work Unit Survey Data'!AI32</f>
        <v>0</v>
      </c>
      <c r="K55" s="31" t="str">
        <f t="shared" si="8"/>
        <v/>
      </c>
      <c r="L55" s="32" t="str">
        <f t="shared" si="9"/>
        <v/>
      </c>
    </row>
    <row r="56" spans="1:12" x14ac:dyDescent="0.2">
      <c r="A56" s="49">
        <f t="shared" si="7"/>
        <v>43</v>
      </c>
      <c r="B56" s="30">
        <f>'Work Unit Survey Data'!N33</f>
        <v>0</v>
      </c>
      <c r="C56" s="30">
        <f>'Work Unit Survey Data'!O33</f>
        <v>0</v>
      </c>
      <c r="D56" s="31">
        <f>'Work Unit Survey Data'!Q33</f>
        <v>0</v>
      </c>
      <c r="E56" s="31">
        <f>'Work Unit Survey Data'!T33</f>
        <v>0</v>
      </c>
      <c r="F56" s="31">
        <f>'Work Unit Survey Data'!W33</f>
        <v>0</v>
      </c>
      <c r="G56" s="31">
        <f>'Work Unit Survey Data'!Z33</f>
        <v>0</v>
      </c>
      <c r="H56" s="31">
        <f>'Work Unit Survey Data'!AC33</f>
        <v>0</v>
      </c>
      <c r="I56" s="31">
        <f>'Work Unit Survey Data'!AF33</f>
        <v>0</v>
      </c>
      <c r="J56" s="31">
        <f>'Work Unit Survey Data'!AI33</f>
        <v>0</v>
      </c>
      <c r="K56" s="31" t="str">
        <f t="shared" si="8"/>
        <v/>
      </c>
      <c r="L56" s="32" t="str">
        <f t="shared" si="9"/>
        <v/>
      </c>
    </row>
    <row r="57" spans="1:12" x14ac:dyDescent="0.2">
      <c r="A57" s="49">
        <f t="shared" si="7"/>
        <v>44</v>
      </c>
      <c r="B57" s="30">
        <f>'Work Unit Survey Data'!N34</f>
        <v>0</v>
      </c>
      <c r="C57" s="30">
        <f>'Work Unit Survey Data'!O34</f>
        <v>0</v>
      </c>
      <c r="D57" s="31">
        <f>'Work Unit Survey Data'!Q34</f>
        <v>0</v>
      </c>
      <c r="E57" s="31">
        <f>'Work Unit Survey Data'!T34</f>
        <v>0</v>
      </c>
      <c r="F57" s="31">
        <f>'Work Unit Survey Data'!W34</f>
        <v>0</v>
      </c>
      <c r="G57" s="31">
        <f>'Work Unit Survey Data'!Z34</f>
        <v>0</v>
      </c>
      <c r="H57" s="31">
        <f>'Work Unit Survey Data'!AC34</f>
        <v>0</v>
      </c>
      <c r="I57" s="31">
        <f>'Work Unit Survey Data'!AF34</f>
        <v>0</v>
      </c>
      <c r="J57" s="31">
        <f>'Work Unit Survey Data'!AI34</f>
        <v>0</v>
      </c>
      <c r="K57" s="31" t="str">
        <f t="shared" si="8"/>
        <v/>
      </c>
      <c r="L57" s="32" t="str">
        <f t="shared" si="9"/>
        <v/>
      </c>
    </row>
    <row r="58" spans="1:12" x14ac:dyDescent="0.2">
      <c r="A58" s="49">
        <f t="shared" si="7"/>
        <v>45</v>
      </c>
      <c r="B58" s="30">
        <f>'Work Unit Survey Data'!N35</f>
        <v>0</v>
      </c>
      <c r="C58" s="30">
        <f>'Work Unit Survey Data'!O35</f>
        <v>0</v>
      </c>
      <c r="D58" s="31">
        <f>'Work Unit Survey Data'!Q35</f>
        <v>0</v>
      </c>
      <c r="E58" s="31">
        <f>'Work Unit Survey Data'!T35</f>
        <v>0</v>
      </c>
      <c r="F58" s="31">
        <f>'Work Unit Survey Data'!W35</f>
        <v>0</v>
      </c>
      <c r="G58" s="31">
        <f>'Work Unit Survey Data'!Z35</f>
        <v>0</v>
      </c>
      <c r="H58" s="31">
        <f>'Work Unit Survey Data'!AC35</f>
        <v>0</v>
      </c>
      <c r="I58" s="31">
        <f>'Work Unit Survey Data'!AF35</f>
        <v>0</v>
      </c>
      <c r="J58" s="31">
        <f>'Work Unit Survey Data'!AI35</f>
        <v>0</v>
      </c>
      <c r="K58" s="31" t="str">
        <f t="shared" si="8"/>
        <v/>
      </c>
      <c r="L58" s="32" t="str">
        <f t="shared" si="9"/>
        <v/>
      </c>
    </row>
    <row r="59" spans="1:12" x14ac:dyDescent="0.2">
      <c r="A59" s="49">
        <f t="shared" si="7"/>
        <v>46</v>
      </c>
      <c r="B59" s="30">
        <f>'Work Unit Survey Data'!N36</f>
        <v>0</v>
      </c>
      <c r="C59" s="30">
        <f>'Work Unit Survey Data'!O36</f>
        <v>0</v>
      </c>
      <c r="D59" s="31">
        <f>'Work Unit Survey Data'!Q36</f>
        <v>0</v>
      </c>
      <c r="E59" s="31">
        <f>'Work Unit Survey Data'!T36</f>
        <v>0</v>
      </c>
      <c r="F59" s="31">
        <f>'Work Unit Survey Data'!W36</f>
        <v>0</v>
      </c>
      <c r="G59" s="31">
        <f>'Work Unit Survey Data'!Z36</f>
        <v>0</v>
      </c>
      <c r="H59" s="31">
        <f>'Work Unit Survey Data'!AC36</f>
        <v>0</v>
      </c>
      <c r="I59" s="31">
        <f>'Work Unit Survey Data'!AF36</f>
        <v>0</v>
      </c>
      <c r="J59" s="31">
        <f>'Work Unit Survey Data'!AI36</f>
        <v>0</v>
      </c>
      <c r="K59" s="31" t="str">
        <f t="shared" si="8"/>
        <v/>
      </c>
      <c r="L59" s="32" t="str">
        <f t="shared" si="9"/>
        <v/>
      </c>
    </row>
    <row r="60" spans="1:12" x14ac:dyDescent="0.2">
      <c r="A60" s="49">
        <f t="shared" si="7"/>
        <v>47</v>
      </c>
      <c r="B60" s="30">
        <f>'Work Unit Survey Data'!N37</f>
        <v>0</v>
      </c>
      <c r="C60" s="30">
        <f>'Work Unit Survey Data'!O37</f>
        <v>0</v>
      </c>
      <c r="D60" s="31">
        <f>'Work Unit Survey Data'!Q37</f>
        <v>0</v>
      </c>
      <c r="E60" s="31">
        <f>'Work Unit Survey Data'!T37</f>
        <v>0</v>
      </c>
      <c r="F60" s="31">
        <f>'Work Unit Survey Data'!W37</f>
        <v>0</v>
      </c>
      <c r="G60" s="31">
        <f>'Work Unit Survey Data'!Z37</f>
        <v>0</v>
      </c>
      <c r="H60" s="31">
        <f>'Work Unit Survey Data'!AC37</f>
        <v>0</v>
      </c>
      <c r="I60" s="31">
        <f>'Work Unit Survey Data'!AF37</f>
        <v>0</v>
      </c>
      <c r="J60" s="31">
        <f>'Work Unit Survey Data'!AI37</f>
        <v>0</v>
      </c>
      <c r="K60" s="31" t="str">
        <f t="shared" si="8"/>
        <v/>
      </c>
      <c r="L60" s="32" t="str">
        <f t="shared" si="9"/>
        <v/>
      </c>
    </row>
    <row r="61" spans="1:12" x14ac:dyDescent="0.2">
      <c r="A61" s="49">
        <f t="shared" si="7"/>
        <v>48</v>
      </c>
      <c r="B61" s="30">
        <f>'Work Unit Survey Data'!N38</f>
        <v>0</v>
      </c>
      <c r="C61" s="30">
        <f>'Work Unit Survey Data'!O38</f>
        <v>0</v>
      </c>
      <c r="D61" s="31">
        <f>'Work Unit Survey Data'!Q38</f>
        <v>0</v>
      </c>
      <c r="E61" s="31">
        <f>'Work Unit Survey Data'!T38</f>
        <v>0</v>
      </c>
      <c r="F61" s="31">
        <f>'Work Unit Survey Data'!W38</f>
        <v>0</v>
      </c>
      <c r="G61" s="31">
        <f>'Work Unit Survey Data'!Z38</f>
        <v>0</v>
      </c>
      <c r="H61" s="31">
        <f>'Work Unit Survey Data'!AC38</f>
        <v>0</v>
      </c>
      <c r="I61" s="31">
        <f>'Work Unit Survey Data'!AF38</f>
        <v>0</v>
      </c>
      <c r="J61" s="31">
        <f>'Work Unit Survey Data'!AI38</f>
        <v>0</v>
      </c>
      <c r="K61" s="31" t="str">
        <f t="shared" si="8"/>
        <v/>
      </c>
      <c r="L61" s="32" t="str">
        <f t="shared" si="9"/>
        <v/>
      </c>
    </row>
    <row r="62" spans="1:12" x14ac:dyDescent="0.2">
      <c r="A62" s="49">
        <f t="shared" si="7"/>
        <v>49</v>
      </c>
      <c r="B62" s="30">
        <f>'Work Unit Survey Data'!N39</f>
        <v>0</v>
      </c>
      <c r="C62" s="30">
        <f>'Work Unit Survey Data'!O39</f>
        <v>0</v>
      </c>
      <c r="D62" s="31">
        <f>'Work Unit Survey Data'!Q39</f>
        <v>0</v>
      </c>
      <c r="E62" s="31">
        <f>'Work Unit Survey Data'!T39</f>
        <v>0</v>
      </c>
      <c r="F62" s="31">
        <f>'Work Unit Survey Data'!W39</f>
        <v>0</v>
      </c>
      <c r="G62" s="31">
        <f>'Work Unit Survey Data'!Z39</f>
        <v>0</v>
      </c>
      <c r="H62" s="31">
        <f>'Work Unit Survey Data'!AC39</f>
        <v>0</v>
      </c>
      <c r="I62" s="31">
        <f>'Work Unit Survey Data'!AF39</f>
        <v>0</v>
      </c>
      <c r="J62" s="31">
        <f>'Work Unit Survey Data'!AI39</f>
        <v>0</v>
      </c>
      <c r="K62" s="31" t="str">
        <f t="shared" si="8"/>
        <v/>
      </c>
      <c r="L62" s="32" t="str">
        <f t="shared" si="9"/>
        <v/>
      </c>
    </row>
    <row r="63" spans="1:12" x14ac:dyDescent="0.2">
      <c r="A63" s="49">
        <f t="shared" si="7"/>
        <v>50</v>
      </c>
      <c r="B63" s="30">
        <f>'Work Unit Survey Data'!N40</f>
        <v>0</v>
      </c>
      <c r="C63" s="30">
        <f>'Work Unit Survey Data'!O40</f>
        <v>0</v>
      </c>
      <c r="D63" s="31">
        <f>'Work Unit Survey Data'!Q40</f>
        <v>0</v>
      </c>
      <c r="E63" s="31">
        <f>'Work Unit Survey Data'!T40</f>
        <v>0</v>
      </c>
      <c r="F63" s="31">
        <f>'Work Unit Survey Data'!W40</f>
        <v>0</v>
      </c>
      <c r="G63" s="31">
        <f>'Work Unit Survey Data'!Z40</f>
        <v>0</v>
      </c>
      <c r="H63" s="31">
        <f>'Work Unit Survey Data'!AC40</f>
        <v>0</v>
      </c>
      <c r="I63" s="31">
        <f>'Work Unit Survey Data'!AF40</f>
        <v>0</v>
      </c>
      <c r="J63" s="31">
        <f>'Work Unit Survey Data'!AI40</f>
        <v>0</v>
      </c>
      <c r="K63" s="31" t="str">
        <f t="shared" si="8"/>
        <v/>
      </c>
      <c r="L63" s="32" t="str">
        <f t="shared" si="9"/>
        <v/>
      </c>
    </row>
    <row r="64" spans="1:12" x14ac:dyDescent="0.2">
      <c r="A64" s="49">
        <f t="shared" si="7"/>
        <v>51</v>
      </c>
      <c r="B64" s="30">
        <f>'Work Unit Survey Data'!N41</f>
        <v>0</v>
      </c>
      <c r="C64" s="30">
        <f>'Work Unit Survey Data'!O41</f>
        <v>0</v>
      </c>
      <c r="D64" s="31">
        <f>'Work Unit Survey Data'!Q41</f>
        <v>0</v>
      </c>
      <c r="E64" s="31">
        <f>'Work Unit Survey Data'!T41</f>
        <v>0</v>
      </c>
      <c r="F64" s="31">
        <f>'Work Unit Survey Data'!W41</f>
        <v>0</v>
      </c>
      <c r="G64" s="31">
        <f>'Work Unit Survey Data'!Z41</f>
        <v>0</v>
      </c>
      <c r="H64" s="31">
        <f>'Work Unit Survey Data'!AC41</f>
        <v>0</v>
      </c>
      <c r="I64" s="31">
        <f>'Work Unit Survey Data'!AF41</f>
        <v>0</v>
      </c>
      <c r="J64" s="31">
        <f>'Work Unit Survey Data'!AI41</f>
        <v>0</v>
      </c>
      <c r="K64" s="31" t="str">
        <f t="shared" si="8"/>
        <v/>
      </c>
      <c r="L64" s="32" t="str">
        <f t="shared" si="9"/>
        <v/>
      </c>
    </row>
    <row r="65" spans="1:12" x14ac:dyDescent="0.2">
      <c r="A65" s="49">
        <f t="shared" si="7"/>
        <v>52</v>
      </c>
      <c r="B65" s="30">
        <f>'Work Unit Survey Data'!N42</f>
        <v>0</v>
      </c>
      <c r="C65" s="30">
        <f>'Work Unit Survey Data'!O42</f>
        <v>0</v>
      </c>
      <c r="D65" s="31">
        <f>'Work Unit Survey Data'!Q42</f>
        <v>0</v>
      </c>
      <c r="E65" s="31">
        <f>'Work Unit Survey Data'!T42</f>
        <v>0</v>
      </c>
      <c r="F65" s="31">
        <f>'Work Unit Survey Data'!W42</f>
        <v>0</v>
      </c>
      <c r="G65" s="31">
        <f>'Work Unit Survey Data'!Z42</f>
        <v>0</v>
      </c>
      <c r="H65" s="31">
        <f>'Work Unit Survey Data'!AC42</f>
        <v>0</v>
      </c>
      <c r="I65" s="31">
        <f>'Work Unit Survey Data'!AF42</f>
        <v>0</v>
      </c>
      <c r="J65" s="31">
        <f>'Work Unit Survey Data'!AI42</f>
        <v>0</v>
      </c>
      <c r="K65" s="31" t="str">
        <f t="shared" si="8"/>
        <v/>
      </c>
      <c r="L65" s="32" t="str">
        <f t="shared" si="9"/>
        <v/>
      </c>
    </row>
    <row r="66" spans="1:12" x14ac:dyDescent="0.2">
      <c r="A66" s="49">
        <f t="shared" si="7"/>
        <v>53</v>
      </c>
      <c r="B66" s="30">
        <f>'Work Unit Survey Data'!N43</f>
        <v>0</v>
      </c>
      <c r="C66" s="30">
        <f>'Work Unit Survey Data'!O43</f>
        <v>0</v>
      </c>
      <c r="D66" s="31">
        <f>'Work Unit Survey Data'!Q43</f>
        <v>0</v>
      </c>
      <c r="E66" s="31">
        <f>'Work Unit Survey Data'!T43</f>
        <v>0</v>
      </c>
      <c r="F66" s="31">
        <f>'Work Unit Survey Data'!W43</f>
        <v>0</v>
      </c>
      <c r="G66" s="31">
        <f>'Work Unit Survey Data'!Z43</f>
        <v>0</v>
      </c>
      <c r="H66" s="31">
        <f>'Work Unit Survey Data'!AC43</f>
        <v>0</v>
      </c>
      <c r="I66" s="31">
        <f>'Work Unit Survey Data'!AF43</f>
        <v>0</v>
      </c>
      <c r="J66" s="31">
        <f>'Work Unit Survey Data'!AI43</f>
        <v>0</v>
      </c>
      <c r="K66" s="31" t="str">
        <f t="shared" si="8"/>
        <v/>
      </c>
      <c r="L66" s="32" t="str">
        <f t="shared" si="9"/>
        <v/>
      </c>
    </row>
    <row r="67" spans="1:12" x14ac:dyDescent="0.2">
      <c r="A67" s="49">
        <f t="shared" si="7"/>
        <v>54</v>
      </c>
      <c r="B67" s="30">
        <f>'Work Unit Survey Data'!N44</f>
        <v>0</v>
      </c>
      <c r="C67" s="30">
        <f>'Work Unit Survey Data'!O44</f>
        <v>0</v>
      </c>
      <c r="D67" s="31">
        <f>'Work Unit Survey Data'!Q44</f>
        <v>0</v>
      </c>
      <c r="E67" s="31">
        <f>'Work Unit Survey Data'!T44</f>
        <v>0</v>
      </c>
      <c r="F67" s="31">
        <f>'Work Unit Survey Data'!W44</f>
        <v>0</v>
      </c>
      <c r="G67" s="31">
        <f>'Work Unit Survey Data'!Z44</f>
        <v>0</v>
      </c>
      <c r="H67" s="31">
        <f>'Work Unit Survey Data'!AC44</f>
        <v>0</v>
      </c>
      <c r="I67" s="31">
        <f>'Work Unit Survey Data'!AF44</f>
        <v>0</v>
      </c>
      <c r="J67" s="31">
        <f>'Work Unit Survey Data'!AI44</f>
        <v>0</v>
      </c>
      <c r="K67" s="31" t="str">
        <f t="shared" si="8"/>
        <v/>
      </c>
      <c r="L67" s="32" t="str">
        <f t="shared" si="9"/>
        <v/>
      </c>
    </row>
    <row r="68" spans="1:12" x14ac:dyDescent="0.2">
      <c r="A68" s="49">
        <f t="shared" si="7"/>
        <v>55</v>
      </c>
      <c r="B68" s="30">
        <f>'Work Unit Survey Data'!N45</f>
        <v>0</v>
      </c>
      <c r="C68" s="30">
        <f>'Work Unit Survey Data'!O45</f>
        <v>0</v>
      </c>
      <c r="D68" s="31">
        <f>'Work Unit Survey Data'!Q45</f>
        <v>0</v>
      </c>
      <c r="E68" s="31">
        <f>'Work Unit Survey Data'!T45</f>
        <v>0</v>
      </c>
      <c r="F68" s="31">
        <f>'Work Unit Survey Data'!W45</f>
        <v>0</v>
      </c>
      <c r="G68" s="31">
        <f>'Work Unit Survey Data'!Z45</f>
        <v>0</v>
      </c>
      <c r="H68" s="31">
        <f>'Work Unit Survey Data'!AC45</f>
        <v>0</v>
      </c>
      <c r="I68" s="31">
        <f>'Work Unit Survey Data'!AF45</f>
        <v>0</v>
      </c>
      <c r="J68" s="31">
        <f>'Work Unit Survey Data'!AI45</f>
        <v>0</v>
      </c>
      <c r="K68" s="31" t="str">
        <f t="shared" si="8"/>
        <v/>
      </c>
      <c r="L68" s="32" t="str">
        <f t="shared" si="9"/>
        <v/>
      </c>
    </row>
    <row r="69" spans="1:12" x14ac:dyDescent="0.2">
      <c r="A69" s="49">
        <f t="shared" si="7"/>
        <v>56</v>
      </c>
      <c r="B69" s="30">
        <f>'Work Unit Survey Data'!N46</f>
        <v>0</v>
      </c>
      <c r="C69" s="30">
        <f>'Work Unit Survey Data'!O46</f>
        <v>0</v>
      </c>
      <c r="D69" s="31">
        <f>'Work Unit Survey Data'!Q46</f>
        <v>0</v>
      </c>
      <c r="E69" s="31">
        <f>'Work Unit Survey Data'!T46</f>
        <v>0</v>
      </c>
      <c r="F69" s="31">
        <f>'Work Unit Survey Data'!W46</f>
        <v>0</v>
      </c>
      <c r="G69" s="31">
        <f>'Work Unit Survey Data'!Z46</f>
        <v>0</v>
      </c>
      <c r="H69" s="31">
        <f>'Work Unit Survey Data'!AC46</f>
        <v>0</v>
      </c>
      <c r="I69" s="31">
        <f>'Work Unit Survey Data'!AF46</f>
        <v>0</v>
      </c>
      <c r="J69" s="31">
        <f>'Work Unit Survey Data'!AI46</f>
        <v>0</v>
      </c>
      <c r="K69" s="31" t="str">
        <f t="shared" si="8"/>
        <v/>
      </c>
      <c r="L69" s="32" t="str">
        <f t="shared" si="9"/>
        <v/>
      </c>
    </row>
    <row r="70" spans="1:12" x14ac:dyDescent="0.2">
      <c r="A70" s="49">
        <f t="shared" si="7"/>
        <v>57</v>
      </c>
      <c r="B70" s="30">
        <f>'Work Unit Survey Data'!N47</f>
        <v>0</v>
      </c>
      <c r="C70" s="30">
        <f>'Work Unit Survey Data'!O47</f>
        <v>0</v>
      </c>
      <c r="D70" s="31">
        <f>'Work Unit Survey Data'!Q47</f>
        <v>0</v>
      </c>
      <c r="E70" s="31">
        <f>'Work Unit Survey Data'!T47</f>
        <v>0</v>
      </c>
      <c r="F70" s="31">
        <f>'Work Unit Survey Data'!W47</f>
        <v>0</v>
      </c>
      <c r="G70" s="31">
        <f>'Work Unit Survey Data'!Z47</f>
        <v>0</v>
      </c>
      <c r="H70" s="31">
        <f>'Work Unit Survey Data'!AC47</f>
        <v>0</v>
      </c>
      <c r="I70" s="31">
        <f>'Work Unit Survey Data'!AF47</f>
        <v>0</v>
      </c>
      <c r="J70" s="31">
        <f>'Work Unit Survey Data'!AI47</f>
        <v>0</v>
      </c>
      <c r="K70" s="31" t="str">
        <f t="shared" si="8"/>
        <v/>
      </c>
      <c r="L70" s="32" t="str">
        <f t="shared" si="9"/>
        <v/>
      </c>
    </row>
    <row r="71" spans="1:12" x14ac:dyDescent="0.2">
      <c r="A71" s="49">
        <f t="shared" si="7"/>
        <v>58</v>
      </c>
      <c r="B71" s="30">
        <f>'Work Unit Survey Data'!N48</f>
        <v>0</v>
      </c>
      <c r="C71" s="30">
        <f>'Work Unit Survey Data'!O48</f>
        <v>0</v>
      </c>
      <c r="D71" s="31">
        <f>'Work Unit Survey Data'!Q48</f>
        <v>0</v>
      </c>
      <c r="E71" s="31">
        <f>'Work Unit Survey Data'!T48</f>
        <v>0</v>
      </c>
      <c r="F71" s="31">
        <f>'Work Unit Survey Data'!W48</f>
        <v>0</v>
      </c>
      <c r="G71" s="31">
        <f>'Work Unit Survey Data'!Z48</f>
        <v>0</v>
      </c>
      <c r="H71" s="31">
        <f>'Work Unit Survey Data'!AC48</f>
        <v>0</v>
      </c>
      <c r="I71" s="31">
        <f>'Work Unit Survey Data'!AF48</f>
        <v>0</v>
      </c>
      <c r="J71" s="31">
        <f>'Work Unit Survey Data'!AI48</f>
        <v>0</v>
      </c>
      <c r="K71" s="31" t="str">
        <f t="shared" si="8"/>
        <v/>
      </c>
      <c r="L71" s="32" t="str">
        <f t="shared" si="9"/>
        <v/>
      </c>
    </row>
    <row r="72" spans="1:12" x14ac:dyDescent="0.2">
      <c r="A72" s="49">
        <f t="shared" si="7"/>
        <v>59</v>
      </c>
      <c r="B72" s="30">
        <f>'Work Unit Survey Data'!N49</f>
        <v>0</v>
      </c>
      <c r="C72" s="30">
        <f>'Work Unit Survey Data'!O49</f>
        <v>0</v>
      </c>
      <c r="D72" s="31">
        <f>'Work Unit Survey Data'!Q49</f>
        <v>0</v>
      </c>
      <c r="E72" s="31">
        <f>'Work Unit Survey Data'!T49</f>
        <v>0</v>
      </c>
      <c r="F72" s="31">
        <f>'Work Unit Survey Data'!W49</f>
        <v>0</v>
      </c>
      <c r="G72" s="31">
        <f>'Work Unit Survey Data'!Z49</f>
        <v>0</v>
      </c>
      <c r="H72" s="31">
        <f>'Work Unit Survey Data'!AC49</f>
        <v>0</v>
      </c>
      <c r="I72" s="31">
        <f>'Work Unit Survey Data'!AF49</f>
        <v>0</v>
      </c>
      <c r="J72" s="31">
        <f>'Work Unit Survey Data'!AI49</f>
        <v>0</v>
      </c>
      <c r="K72" s="31" t="str">
        <f t="shared" si="8"/>
        <v/>
      </c>
      <c r="L72" s="32" t="str">
        <f t="shared" si="9"/>
        <v/>
      </c>
    </row>
    <row r="73" spans="1:12" x14ac:dyDescent="0.2">
      <c r="A73" s="49">
        <f t="shared" si="7"/>
        <v>60</v>
      </c>
      <c r="B73" s="30">
        <f>'Work Unit Survey Data'!N50</f>
        <v>0</v>
      </c>
      <c r="C73" s="30">
        <f>'Work Unit Survey Data'!O50</f>
        <v>0</v>
      </c>
      <c r="D73" s="31">
        <f>'Work Unit Survey Data'!Q50</f>
        <v>0</v>
      </c>
      <c r="E73" s="31">
        <f>'Work Unit Survey Data'!T50</f>
        <v>0</v>
      </c>
      <c r="F73" s="31">
        <f>'Work Unit Survey Data'!W50</f>
        <v>0</v>
      </c>
      <c r="G73" s="31">
        <f>'Work Unit Survey Data'!Z50</f>
        <v>0</v>
      </c>
      <c r="H73" s="31">
        <f>'Work Unit Survey Data'!AC50</f>
        <v>0</v>
      </c>
      <c r="I73" s="31">
        <f>'Work Unit Survey Data'!AF50</f>
        <v>0</v>
      </c>
      <c r="J73" s="31">
        <f>'Work Unit Survey Data'!AI50</f>
        <v>0</v>
      </c>
      <c r="K73" s="31" t="str">
        <f t="shared" si="8"/>
        <v/>
      </c>
      <c r="L73" s="32" t="str">
        <f t="shared" si="9"/>
        <v/>
      </c>
    </row>
    <row r="74" spans="1:12" x14ac:dyDescent="0.2">
      <c r="A74" s="49">
        <f t="shared" si="7"/>
        <v>61</v>
      </c>
      <c r="B74" s="30">
        <f>'Work Unit Survey Data'!N51</f>
        <v>0</v>
      </c>
      <c r="C74" s="30">
        <f>'Work Unit Survey Data'!O51</f>
        <v>0</v>
      </c>
      <c r="D74" s="31">
        <f>'Work Unit Survey Data'!Q51</f>
        <v>0</v>
      </c>
      <c r="E74" s="31">
        <f>'Work Unit Survey Data'!T51</f>
        <v>0</v>
      </c>
      <c r="F74" s="31">
        <f>'Work Unit Survey Data'!W51</f>
        <v>0</v>
      </c>
      <c r="G74" s="31">
        <f>'Work Unit Survey Data'!Z51</f>
        <v>0</v>
      </c>
      <c r="H74" s="31">
        <f>'Work Unit Survey Data'!AC51</f>
        <v>0</v>
      </c>
      <c r="I74" s="31">
        <f>'Work Unit Survey Data'!AF51</f>
        <v>0</v>
      </c>
      <c r="J74" s="31">
        <f>'Work Unit Survey Data'!AI51</f>
        <v>0</v>
      </c>
      <c r="K74" s="31" t="str">
        <f t="shared" si="8"/>
        <v/>
      </c>
      <c r="L74" s="32" t="str">
        <f t="shared" si="9"/>
        <v/>
      </c>
    </row>
    <row r="75" spans="1:12" x14ac:dyDescent="0.2">
      <c r="A75" s="49">
        <f t="shared" si="7"/>
        <v>62</v>
      </c>
      <c r="B75" s="30">
        <f>'Work Unit Survey Data'!N52</f>
        <v>0</v>
      </c>
      <c r="C75" s="30">
        <f>'Work Unit Survey Data'!O52</f>
        <v>0</v>
      </c>
      <c r="D75" s="31">
        <f>'Work Unit Survey Data'!Q52</f>
        <v>0</v>
      </c>
      <c r="E75" s="31">
        <f>'Work Unit Survey Data'!T52</f>
        <v>0</v>
      </c>
      <c r="F75" s="31">
        <f>'Work Unit Survey Data'!W52</f>
        <v>0</v>
      </c>
      <c r="G75" s="31">
        <f>'Work Unit Survey Data'!Z52</f>
        <v>0</v>
      </c>
      <c r="H75" s="31">
        <f>'Work Unit Survey Data'!AC52</f>
        <v>0</v>
      </c>
      <c r="I75" s="31">
        <f>'Work Unit Survey Data'!AF52</f>
        <v>0</v>
      </c>
      <c r="J75" s="31">
        <f>'Work Unit Survey Data'!AI52</f>
        <v>0</v>
      </c>
      <c r="K75" s="31" t="str">
        <f t="shared" si="8"/>
        <v/>
      </c>
      <c r="L75" s="32" t="str">
        <f t="shared" si="9"/>
        <v/>
      </c>
    </row>
    <row r="76" spans="1:12" x14ac:dyDescent="0.2">
      <c r="A76" s="49">
        <f t="shared" si="7"/>
        <v>63</v>
      </c>
      <c r="B76" s="30">
        <f>'Work Unit Survey Data'!N53</f>
        <v>0</v>
      </c>
      <c r="C76" s="30">
        <f>'Work Unit Survey Data'!O53</f>
        <v>0</v>
      </c>
      <c r="D76" s="31">
        <f>'Work Unit Survey Data'!Q53</f>
        <v>0</v>
      </c>
      <c r="E76" s="31">
        <f>'Work Unit Survey Data'!T53</f>
        <v>0</v>
      </c>
      <c r="F76" s="31">
        <f>'Work Unit Survey Data'!W53</f>
        <v>0</v>
      </c>
      <c r="G76" s="31">
        <f>'Work Unit Survey Data'!Z53</f>
        <v>0</v>
      </c>
      <c r="H76" s="31">
        <f>'Work Unit Survey Data'!AC53</f>
        <v>0</v>
      </c>
      <c r="I76" s="31">
        <f>'Work Unit Survey Data'!AF53</f>
        <v>0</v>
      </c>
      <c r="J76" s="31">
        <f>'Work Unit Survey Data'!AI53</f>
        <v>0</v>
      </c>
      <c r="K76" s="31" t="str">
        <f t="shared" si="8"/>
        <v/>
      </c>
      <c r="L76" s="32" t="str">
        <f t="shared" si="9"/>
        <v/>
      </c>
    </row>
    <row r="77" spans="1:12" x14ac:dyDescent="0.2">
      <c r="A77" s="49">
        <f t="shared" si="7"/>
        <v>64</v>
      </c>
      <c r="B77" s="30">
        <f>'Work Unit Survey Data'!N54</f>
        <v>0</v>
      </c>
      <c r="C77" s="30">
        <f>'Work Unit Survey Data'!O54</f>
        <v>0</v>
      </c>
      <c r="D77" s="31">
        <f>'Work Unit Survey Data'!Q54</f>
        <v>0</v>
      </c>
      <c r="E77" s="31">
        <f>'Work Unit Survey Data'!T54</f>
        <v>0</v>
      </c>
      <c r="F77" s="31">
        <f>'Work Unit Survey Data'!W54</f>
        <v>0</v>
      </c>
      <c r="G77" s="31">
        <f>'Work Unit Survey Data'!Z54</f>
        <v>0</v>
      </c>
      <c r="H77" s="31">
        <f>'Work Unit Survey Data'!AC54</f>
        <v>0</v>
      </c>
      <c r="I77" s="31">
        <f>'Work Unit Survey Data'!AF54</f>
        <v>0</v>
      </c>
      <c r="J77" s="31">
        <f>'Work Unit Survey Data'!AI54</f>
        <v>0</v>
      </c>
      <c r="K77" s="31" t="str">
        <f t="shared" si="8"/>
        <v/>
      </c>
      <c r="L77" s="32" t="str">
        <f t="shared" si="9"/>
        <v/>
      </c>
    </row>
    <row r="78" spans="1:12" x14ac:dyDescent="0.2">
      <c r="A78" s="49">
        <f t="shared" si="7"/>
        <v>65</v>
      </c>
      <c r="B78" s="30">
        <f>'Work Unit Survey Data'!N55</f>
        <v>0</v>
      </c>
      <c r="C78" s="30">
        <f>'Work Unit Survey Data'!O55</f>
        <v>0</v>
      </c>
      <c r="D78" s="31">
        <f>'Work Unit Survey Data'!Q55</f>
        <v>0</v>
      </c>
      <c r="E78" s="31">
        <f>'Work Unit Survey Data'!T55</f>
        <v>0</v>
      </c>
      <c r="F78" s="31">
        <f>'Work Unit Survey Data'!W55</f>
        <v>0</v>
      </c>
      <c r="G78" s="31">
        <f>'Work Unit Survey Data'!Z55</f>
        <v>0</v>
      </c>
      <c r="H78" s="31">
        <f>'Work Unit Survey Data'!AC55</f>
        <v>0</v>
      </c>
      <c r="I78" s="31">
        <f>'Work Unit Survey Data'!AF55</f>
        <v>0</v>
      </c>
      <c r="J78" s="31">
        <f>'Work Unit Survey Data'!AI55</f>
        <v>0</v>
      </c>
      <c r="K78" s="31" t="str">
        <f t="shared" si="8"/>
        <v/>
      </c>
      <c r="L78" s="32" t="str">
        <f t="shared" si="9"/>
        <v/>
      </c>
    </row>
    <row r="79" spans="1:12" x14ac:dyDescent="0.2">
      <c r="A79" s="49">
        <f t="shared" si="7"/>
        <v>66</v>
      </c>
      <c r="B79" s="30">
        <f>'Work Unit Survey Data'!N56</f>
        <v>0</v>
      </c>
      <c r="C79" s="30">
        <f>'Work Unit Survey Data'!O56</f>
        <v>0</v>
      </c>
      <c r="D79" s="31">
        <f>'Work Unit Survey Data'!Q56</f>
        <v>0</v>
      </c>
      <c r="E79" s="31">
        <f>'Work Unit Survey Data'!T56</f>
        <v>0</v>
      </c>
      <c r="F79" s="31">
        <f>'Work Unit Survey Data'!W56</f>
        <v>0</v>
      </c>
      <c r="G79" s="31">
        <f>'Work Unit Survey Data'!Z56</f>
        <v>0</v>
      </c>
      <c r="H79" s="31">
        <f>'Work Unit Survey Data'!AC56</f>
        <v>0</v>
      </c>
      <c r="I79" s="31">
        <f>'Work Unit Survey Data'!AF56</f>
        <v>0</v>
      </c>
      <c r="J79" s="31">
        <f>'Work Unit Survey Data'!AI56</f>
        <v>0</v>
      </c>
      <c r="K79" s="31" t="str">
        <f t="shared" si="8"/>
        <v/>
      </c>
      <c r="L79" s="32" t="str">
        <f t="shared" si="9"/>
        <v/>
      </c>
    </row>
    <row r="80" spans="1:12" x14ac:dyDescent="0.2">
      <c r="A80" s="49">
        <f t="shared" si="7"/>
        <v>67</v>
      </c>
      <c r="B80" s="30">
        <f>'Work Unit Survey Data'!N57</f>
        <v>0</v>
      </c>
      <c r="C80" s="30">
        <f>'Work Unit Survey Data'!O57</f>
        <v>0</v>
      </c>
      <c r="D80" s="31">
        <f>'Work Unit Survey Data'!Q57</f>
        <v>0</v>
      </c>
      <c r="E80" s="31">
        <f>'Work Unit Survey Data'!T57</f>
        <v>0</v>
      </c>
      <c r="F80" s="31">
        <f>'Work Unit Survey Data'!W57</f>
        <v>0</v>
      </c>
      <c r="G80" s="31">
        <f>'Work Unit Survey Data'!Z57</f>
        <v>0</v>
      </c>
      <c r="H80" s="31">
        <f>'Work Unit Survey Data'!AC57</f>
        <v>0</v>
      </c>
      <c r="I80" s="31">
        <f>'Work Unit Survey Data'!AF57</f>
        <v>0</v>
      </c>
      <c r="J80" s="31">
        <f>'Work Unit Survey Data'!AI57</f>
        <v>0</v>
      </c>
      <c r="K80" s="31" t="str">
        <f t="shared" si="8"/>
        <v/>
      </c>
      <c r="L80" s="32" t="str">
        <f t="shared" si="9"/>
        <v/>
      </c>
    </row>
    <row r="81" spans="1:12" x14ac:dyDescent="0.2">
      <c r="A81" s="49">
        <f t="shared" si="7"/>
        <v>68</v>
      </c>
      <c r="B81" s="30">
        <f>'Work Unit Survey Data'!N58</f>
        <v>0</v>
      </c>
      <c r="C81" s="30">
        <f>'Work Unit Survey Data'!O58</f>
        <v>0</v>
      </c>
      <c r="D81" s="31">
        <f>'Work Unit Survey Data'!Q58</f>
        <v>0</v>
      </c>
      <c r="E81" s="31">
        <f>'Work Unit Survey Data'!T58</f>
        <v>0</v>
      </c>
      <c r="F81" s="31">
        <f>'Work Unit Survey Data'!W58</f>
        <v>0</v>
      </c>
      <c r="G81" s="31">
        <f>'Work Unit Survey Data'!Z58</f>
        <v>0</v>
      </c>
      <c r="H81" s="31">
        <f>'Work Unit Survey Data'!AC58</f>
        <v>0</v>
      </c>
      <c r="I81" s="31">
        <f>'Work Unit Survey Data'!AF58</f>
        <v>0</v>
      </c>
      <c r="J81" s="31">
        <f>'Work Unit Survey Data'!AI58</f>
        <v>0</v>
      </c>
      <c r="K81" s="31" t="str">
        <f t="shared" si="8"/>
        <v/>
      </c>
      <c r="L81" s="32" t="str">
        <f t="shared" si="9"/>
        <v/>
      </c>
    </row>
    <row r="82" spans="1:12" x14ac:dyDescent="0.2">
      <c r="A82" s="49">
        <f t="shared" si="7"/>
        <v>69</v>
      </c>
      <c r="B82" s="30">
        <f>'Work Unit Survey Data'!N59</f>
        <v>0</v>
      </c>
      <c r="C82" s="30">
        <f>'Work Unit Survey Data'!O59</f>
        <v>0</v>
      </c>
      <c r="D82" s="31">
        <f>'Work Unit Survey Data'!Q59</f>
        <v>0</v>
      </c>
      <c r="E82" s="31">
        <f>'Work Unit Survey Data'!T59</f>
        <v>0</v>
      </c>
      <c r="F82" s="31">
        <f>'Work Unit Survey Data'!W59</f>
        <v>0</v>
      </c>
      <c r="G82" s="31">
        <f>'Work Unit Survey Data'!Z59</f>
        <v>0</v>
      </c>
      <c r="H82" s="31">
        <f>'Work Unit Survey Data'!AC59</f>
        <v>0</v>
      </c>
      <c r="I82" s="31">
        <f>'Work Unit Survey Data'!AF59</f>
        <v>0</v>
      </c>
      <c r="J82" s="31">
        <f>'Work Unit Survey Data'!AI59</f>
        <v>0</v>
      </c>
      <c r="K82" s="31" t="str">
        <f t="shared" si="8"/>
        <v/>
      </c>
      <c r="L82" s="32" t="str">
        <f t="shared" si="9"/>
        <v/>
      </c>
    </row>
    <row r="83" spans="1:12" x14ac:dyDescent="0.2">
      <c r="A83" s="49">
        <f t="shared" si="7"/>
        <v>70</v>
      </c>
      <c r="B83" s="30">
        <f>'Work Unit Survey Data'!N60</f>
        <v>0</v>
      </c>
      <c r="C83" s="30">
        <f>'Work Unit Survey Data'!O60</f>
        <v>0</v>
      </c>
      <c r="D83" s="31">
        <f>'Work Unit Survey Data'!Q60</f>
        <v>0</v>
      </c>
      <c r="E83" s="31">
        <f>'Work Unit Survey Data'!T60</f>
        <v>0</v>
      </c>
      <c r="F83" s="31">
        <f>'Work Unit Survey Data'!W60</f>
        <v>0</v>
      </c>
      <c r="G83" s="31">
        <f>'Work Unit Survey Data'!Z60</f>
        <v>0</v>
      </c>
      <c r="H83" s="31">
        <f>'Work Unit Survey Data'!AC60</f>
        <v>0</v>
      </c>
      <c r="I83" s="31">
        <f>'Work Unit Survey Data'!AF60</f>
        <v>0</v>
      </c>
      <c r="J83" s="31">
        <f>'Work Unit Survey Data'!AI60</f>
        <v>0</v>
      </c>
      <c r="K83" s="31" t="str">
        <f t="shared" si="8"/>
        <v/>
      </c>
      <c r="L83" s="32" t="str">
        <f t="shared" si="9"/>
        <v/>
      </c>
    </row>
    <row r="84" spans="1:12" x14ac:dyDescent="0.2">
      <c r="A84" s="49">
        <f t="shared" si="7"/>
        <v>71</v>
      </c>
      <c r="B84" s="30">
        <f>'Work Unit Survey Data'!N61</f>
        <v>0</v>
      </c>
      <c r="C84" s="30">
        <f>'Work Unit Survey Data'!O61</f>
        <v>0</v>
      </c>
      <c r="D84" s="31">
        <f>'Work Unit Survey Data'!Q61</f>
        <v>0</v>
      </c>
      <c r="E84" s="31">
        <f>'Work Unit Survey Data'!T61</f>
        <v>0</v>
      </c>
      <c r="F84" s="31">
        <f>'Work Unit Survey Data'!W61</f>
        <v>0</v>
      </c>
      <c r="G84" s="31">
        <f>'Work Unit Survey Data'!Z61</f>
        <v>0</v>
      </c>
      <c r="H84" s="31">
        <f>'Work Unit Survey Data'!AC61</f>
        <v>0</v>
      </c>
      <c r="I84" s="31">
        <f>'Work Unit Survey Data'!AF61</f>
        <v>0</v>
      </c>
      <c r="J84" s="31">
        <f>'Work Unit Survey Data'!AI61</f>
        <v>0</v>
      </c>
      <c r="K84" s="31" t="str">
        <f t="shared" si="8"/>
        <v/>
      </c>
      <c r="L84" s="32" t="str">
        <f t="shared" si="9"/>
        <v/>
      </c>
    </row>
    <row r="85" spans="1:12" x14ac:dyDescent="0.2">
      <c r="A85" s="49">
        <f t="shared" si="7"/>
        <v>72</v>
      </c>
      <c r="B85" s="30">
        <f>'Work Unit Survey Data'!N62</f>
        <v>0</v>
      </c>
      <c r="C85" s="30">
        <f>'Work Unit Survey Data'!O62</f>
        <v>0</v>
      </c>
      <c r="D85" s="31">
        <f>'Work Unit Survey Data'!Q62</f>
        <v>0</v>
      </c>
      <c r="E85" s="31">
        <f>'Work Unit Survey Data'!T62</f>
        <v>0</v>
      </c>
      <c r="F85" s="31">
        <f>'Work Unit Survey Data'!W62</f>
        <v>0</v>
      </c>
      <c r="G85" s="31">
        <f>'Work Unit Survey Data'!Z62</f>
        <v>0</v>
      </c>
      <c r="H85" s="31">
        <f>'Work Unit Survey Data'!AC62</f>
        <v>0</v>
      </c>
      <c r="I85" s="31">
        <f>'Work Unit Survey Data'!AF62</f>
        <v>0</v>
      </c>
      <c r="J85" s="31">
        <f>'Work Unit Survey Data'!AI62</f>
        <v>0</v>
      </c>
      <c r="K85" s="31" t="str">
        <f t="shared" si="8"/>
        <v/>
      </c>
      <c r="L85" s="32" t="str">
        <f t="shared" si="9"/>
        <v/>
      </c>
    </row>
    <row r="86" spans="1:12" x14ac:dyDescent="0.2">
      <c r="A86" s="49">
        <f t="shared" si="7"/>
        <v>73</v>
      </c>
      <c r="B86" s="30">
        <f>'Work Unit Survey Data'!N63</f>
        <v>0</v>
      </c>
      <c r="C86" s="30">
        <f>'Work Unit Survey Data'!O63</f>
        <v>0</v>
      </c>
      <c r="D86" s="31">
        <f>'Work Unit Survey Data'!Q63</f>
        <v>0</v>
      </c>
      <c r="E86" s="31">
        <f>'Work Unit Survey Data'!T63</f>
        <v>0</v>
      </c>
      <c r="F86" s="31">
        <f>'Work Unit Survey Data'!W63</f>
        <v>0</v>
      </c>
      <c r="G86" s="31">
        <f>'Work Unit Survey Data'!Z63</f>
        <v>0</v>
      </c>
      <c r="H86" s="31">
        <f>'Work Unit Survey Data'!AC63</f>
        <v>0</v>
      </c>
      <c r="I86" s="31">
        <f>'Work Unit Survey Data'!AF63</f>
        <v>0</v>
      </c>
      <c r="J86" s="31">
        <f>'Work Unit Survey Data'!AI63</f>
        <v>0</v>
      </c>
      <c r="K86" s="31" t="str">
        <f t="shared" si="8"/>
        <v/>
      </c>
      <c r="L86" s="32" t="str">
        <f t="shared" si="9"/>
        <v/>
      </c>
    </row>
    <row r="87" spans="1:12" x14ac:dyDescent="0.2">
      <c r="A87" s="49">
        <f t="shared" si="7"/>
        <v>74</v>
      </c>
      <c r="B87" s="30">
        <f>'Work Unit Survey Data'!N64</f>
        <v>0</v>
      </c>
      <c r="C87" s="30">
        <f>'Work Unit Survey Data'!O64</f>
        <v>0</v>
      </c>
      <c r="D87" s="31">
        <f>'Work Unit Survey Data'!Q64</f>
        <v>0</v>
      </c>
      <c r="E87" s="31">
        <f>'Work Unit Survey Data'!T64</f>
        <v>0</v>
      </c>
      <c r="F87" s="31">
        <f>'Work Unit Survey Data'!W64</f>
        <v>0</v>
      </c>
      <c r="G87" s="31">
        <f>'Work Unit Survey Data'!Z64</f>
        <v>0</v>
      </c>
      <c r="H87" s="31">
        <f>'Work Unit Survey Data'!AC64</f>
        <v>0</v>
      </c>
      <c r="I87" s="31">
        <f>'Work Unit Survey Data'!AF64</f>
        <v>0</v>
      </c>
      <c r="J87" s="31">
        <f>'Work Unit Survey Data'!AI64</f>
        <v>0</v>
      </c>
      <c r="K87" s="31" t="str">
        <f t="shared" si="8"/>
        <v/>
      </c>
      <c r="L87" s="32" t="str">
        <f t="shared" si="9"/>
        <v/>
      </c>
    </row>
    <row r="88" spans="1:12" x14ac:dyDescent="0.2">
      <c r="A88" s="49">
        <f t="shared" si="7"/>
        <v>75</v>
      </c>
      <c r="B88" s="30">
        <f>'Work Unit Survey Data'!N65</f>
        <v>0</v>
      </c>
      <c r="C88" s="30">
        <f>'Work Unit Survey Data'!O65</f>
        <v>0</v>
      </c>
      <c r="D88" s="31">
        <f>'Work Unit Survey Data'!Q65</f>
        <v>0</v>
      </c>
      <c r="E88" s="31">
        <f>'Work Unit Survey Data'!T65</f>
        <v>0</v>
      </c>
      <c r="F88" s="31">
        <f>'Work Unit Survey Data'!W65</f>
        <v>0</v>
      </c>
      <c r="G88" s="31">
        <f>'Work Unit Survey Data'!Z65</f>
        <v>0</v>
      </c>
      <c r="H88" s="31">
        <f>'Work Unit Survey Data'!AC65</f>
        <v>0</v>
      </c>
      <c r="I88" s="31">
        <f>'Work Unit Survey Data'!AF65</f>
        <v>0</v>
      </c>
      <c r="J88" s="31">
        <f>'Work Unit Survey Data'!AI65</f>
        <v>0</v>
      </c>
      <c r="K88" s="31" t="str">
        <f t="shared" si="8"/>
        <v/>
      </c>
      <c r="L88" s="32" t="str">
        <f t="shared" si="9"/>
        <v/>
      </c>
    </row>
    <row r="89" spans="1:12" x14ac:dyDescent="0.2">
      <c r="A89" s="49">
        <f t="shared" si="7"/>
        <v>76</v>
      </c>
      <c r="B89" s="30">
        <f>'Work Unit Survey Data'!N66</f>
        <v>0</v>
      </c>
      <c r="C89" s="30">
        <f>'Work Unit Survey Data'!O66</f>
        <v>0</v>
      </c>
      <c r="D89" s="31">
        <f>'Work Unit Survey Data'!Q66</f>
        <v>0</v>
      </c>
      <c r="E89" s="31">
        <f>'Work Unit Survey Data'!T66</f>
        <v>0</v>
      </c>
      <c r="F89" s="31">
        <f>'Work Unit Survey Data'!W66</f>
        <v>0</v>
      </c>
      <c r="G89" s="31">
        <f>'Work Unit Survey Data'!Z66</f>
        <v>0</v>
      </c>
      <c r="H89" s="31">
        <f>'Work Unit Survey Data'!AC66</f>
        <v>0</v>
      </c>
      <c r="I89" s="31">
        <f>'Work Unit Survey Data'!AF66</f>
        <v>0</v>
      </c>
      <c r="J89" s="31">
        <f>'Work Unit Survey Data'!AI66</f>
        <v>0</v>
      </c>
      <c r="K89" s="31" t="str">
        <f t="shared" si="8"/>
        <v/>
      </c>
      <c r="L89" s="32" t="str">
        <f t="shared" si="9"/>
        <v/>
      </c>
    </row>
    <row r="90" spans="1:12" x14ac:dyDescent="0.2">
      <c r="A90" s="49">
        <f t="shared" si="7"/>
        <v>77</v>
      </c>
      <c r="B90" s="30">
        <f>'Work Unit Survey Data'!N67</f>
        <v>0</v>
      </c>
      <c r="C90" s="30">
        <f>'Work Unit Survey Data'!O67</f>
        <v>0</v>
      </c>
      <c r="D90" s="31">
        <f>'Work Unit Survey Data'!Q67</f>
        <v>0</v>
      </c>
      <c r="E90" s="31">
        <f>'Work Unit Survey Data'!T67</f>
        <v>0</v>
      </c>
      <c r="F90" s="31">
        <f>'Work Unit Survey Data'!W67</f>
        <v>0</v>
      </c>
      <c r="G90" s="31">
        <f>'Work Unit Survey Data'!Z67</f>
        <v>0</v>
      </c>
      <c r="H90" s="31">
        <f>'Work Unit Survey Data'!AC67</f>
        <v>0</v>
      </c>
      <c r="I90" s="31">
        <f>'Work Unit Survey Data'!AF67</f>
        <v>0</v>
      </c>
      <c r="J90" s="31">
        <f>'Work Unit Survey Data'!AI67</f>
        <v>0</v>
      </c>
      <c r="K90" s="31" t="str">
        <f t="shared" si="8"/>
        <v/>
      </c>
      <c r="L90" s="32" t="str">
        <f t="shared" si="9"/>
        <v/>
      </c>
    </row>
    <row r="91" spans="1:12" x14ac:dyDescent="0.2">
      <c r="A91" s="49">
        <f t="shared" si="7"/>
        <v>78</v>
      </c>
      <c r="B91" s="30">
        <f>'Work Unit Survey Data'!N68</f>
        <v>0</v>
      </c>
      <c r="C91" s="30">
        <f>'Work Unit Survey Data'!O68</f>
        <v>0</v>
      </c>
      <c r="D91" s="31">
        <f>'Work Unit Survey Data'!Q68</f>
        <v>0</v>
      </c>
      <c r="E91" s="31">
        <f>'Work Unit Survey Data'!T68</f>
        <v>0</v>
      </c>
      <c r="F91" s="31">
        <f>'Work Unit Survey Data'!W68</f>
        <v>0</v>
      </c>
      <c r="G91" s="31">
        <f>'Work Unit Survey Data'!Z68</f>
        <v>0</v>
      </c>
      <c r="H91" s="31">
        <f>'Work Unit Survey Data'!AC68</f>
        <v>0</v>
      </c>
      <c r="I91" s="31">
        <f>'Work Unit Survey Data'!AF68</f>
        <v>0</v>
      </c>
      <c r="J91" s="31">
        <f>'Work Unit Survey Data'!AI68</f>
        <v>0</v>
      </c>
      <c r="K91" s="31" t="str">
        <f t="shared" si="8"/>
        <v/>
      </c>
      <c r="L91" s="32" t="str">
        <f t="shared" si="9"/>
        <v/>
      </c>
    </row>
    <row r="92" spans="1:12" x14ac:dyDescent="0.2">
      <c r="A92" s="49">
        <f t="shared" si="7"/>
        <v>79</v>
      </c>
      <c r="B92" s="30">
        <f>'Work Unit Survey Data'!N69</f>
        <v>0</v>
      </c>
      <c r="C92" s="30">
        <f>'Work Unit Survey Data'!O69</f>
        <v>0</v>
      </c>
      <c r="D92" s="31">
        <f>'Work Unit Survey Data'!Q69</f>
        <v>0</v>
      </c>
      <c r="E92" s="31">
        <f>'Work Unit Survey Data'!T69</f>
        <v>0</v>
      </c>
      <c r="F92" s="31">
        <f>'Work Unit Survey Data'!W69</f>
        <v>0</v>
      </c>
      <c r="G92" s="31">
        <f>'Work Unit Survey Data'!Z69</f>
        <v>0</v>
      </c>
      <c r="H92" s="31">
        <f>'Work Unit Survey Data'!AC69</f>
        <v>0</v>
      </c>
      <c r="I92" s="31">
        <f>'Work Unit Survey Data'!AF69</f>
        <v>0</v>
      </c>
      <c r="J92" s="31">
        <f>'Work Unit Survey Data'!AI69</f>
        <v>0</v>
      </c>
      <c r="K92" s="31" t="str">
        <f t="shared" si="8"/>
        <v/>
      </c>
      <c r="L92" s="32" t="str">
        <f t="shared" si="9"/>
        <v/>
      </c>
    </row>
    <row r="93" spans="1:12" x14ac:dyDescent="0.2">
      <c r="A93" s="49">
        <f t="shared" si="7"/>
        <v>80</v>
      </c>
      <c r="B93" s="30">
        <f>'Work Unit Survey Data'!N70</f>
        <v>0</v>
      </c>
      <c r="C93" s="30">
        <f>'Work Unit Survey Data'!O70</f>
        <v>0</v>
      </c>
      <c r="D93" s="31">
        <f>'Work Unit Survey Data'!Q70</f>
        <v>0</v>
      </c>
      <c r="E93" s="31">
        <f>'Work Unit Survey Data'!T70</f>
        <v>0</v>
      </c>
      <c r="F93" s="31">
        <f>'Work Unit Survey Data'!W70</f>
        <v>0</v>
      </c>
      <c r="G93" s="31">
        <f>'Work Unit Survey Data'!Z70</f>
        <v>0</v>
      </c>
      <c r="H93" s="31">
        <f>'Work Unit Survey Data'!AC70</f>
        <v>0</v>
      </c>
      <c r="I93" s="31">
        <f>'Work Unit Survey Data'!AF70</f>
        <v>0</v>
      </c>
      <c r="J93" s="31">
        <f>'Work Unit Survey Data'!AI70</f>
        <v>0</v>
      </c>
      <c r="K93" s="31" t="str">
        <f t="shared" si="8"/>
        <v/>
      </c>
      <c r="L93" s="32" t="str">
        <f t="shared" si="9"/>
        <v/>
      </c>
    </row>
    <row r="94" spans="1:12" x14ac:dyDescent="0.2">
      <c r="A94" s="49">
        <f t="shared" si="7"/>
        <v>81</v>
      </c>
      <c r="B94" s="30">
        <f>'Work Unit Survey Data'!N71</f>
        <v>0</v>
      </c>
      <c r="C94" s="30">
        <f>'Work Unit Survey Data'!O71</f>
        <v>0</v>
      </c>
      <c r="D94" s="31">
        <f>'Work Unit Survey Data'!Q71</f>
        <v>0</v>
      </c>
      <c r="E94" s="31">
        <f>'Work Unit Survey Data'!T71</f>
        <v>0</v>
      </c>
      <c r="F94" s="31">
        <f>'Work Unit Survey Data'!W71</f>
        <v>0</v>
      </c>
      <c r="G94" s="31">
        <f>'Work Unit Survey Data'!Z71</f>
        <v>0</v>
      </c>
      <c r="H94" s="31">
        <f>'Work Unit Survey Data'!AC71</f>
        <v>0</v>
      </c>
      <c r="I94" s="31">
        <f>'Work Unit Survey Data'!AF71</f>
        <v>0</v>
      </c>
      <c r="J94" s="31">
        <f>'Work Unit Survey Data'!AI71</f>
        <v>0</v>
      </c>
      <c r="K94" s="31" t="str">
        <f t="shared" si="8"/>
        <v/>
      </c>
      <c r="L94" s="32" t="str">
        <f t="shared" si="9"/>
        <v/>
      </c>
    </row>
    <row r="95" spans="1:12" x14ac:dyDescent="0.2">
      <c r="A95" s="49">
        <f t="shared" si="7"/>
        <v>82</v>
      </c>
      <c r="B95" s="30">
        <f>'Work Unit Survey Data'!N72</f>
        <v>0</v>
      </c>
      <c r="C95" s="30">
        <f>'Work Unit Survey Data'!O72</f>
        <v>0</v>
      </c>
      <c r="D95" s="31">
        <f>'Work Unit Survey Data'!Q72</f>
        <v>0</v>
      </c>
      <c r="E95" s="31">
        <f>'Work Unit Survey Data'!T72</f>
        <v>0</v>
      </c>
      <c r="F95" s="31">
        <f>'Work Unit Survey Data'!W72</f>
        <v>0</v>
      </c>
      <c r="G95" s="31">
        <f>'Work Unit Survey Data'!Z72</f>
        <v>0</v>
      </c>
      <c r="H95" s="31">
        <f>'Work Unit Survey Data'!AC72</f>
        <v>0</v>
      </c>
      <c r="I95" s="31">
        <f>'Work Unit Survey Data'!AF72</f>
        <v>0</v>
      </c>
      <c r="J95" s="31">
        <f>'Work Unit Survey Data'!AI72</f>
        <v>0</v>
      </c>
      <c r="K95" s="31" t="str">
        <f t="shared" si="8"/>
        <v/>
      </c>
      <c r="L95" s="32" t="str">
        <f t="shared" si="9"/>
        <v/>
      </c>
    </row>
    <row r="96" spans="1:12" x14ac:dyDescent="0.2">
      <c r="A96" s="49">
        <f t="shared" si="7"/>
        <v>83</v>
      </c>
      <c r="B96" s="30">
        <f>'Work Unit Survey Data'!N73</f>
        <v>0</v>
      </c>
      <c r="C96" s="30">
        <f>'Work Unit Survey Data'!O73</f>
        <v>0</v>
      </c>
      <c r="D96" s="31">
        <f>'Work Unit Survey Data'!Q73</f>
        <v>0</v>
      </c>
      <c r="E96" s="31">
        <f>'Work Unit Survey Data'!T73</f>
        <v>0</v>
      </c>
      <c r="F96" s="31">
        <f>'Work Unit Survey Data'!W73</f>
        <v>0</v>
      </c>
      <c r="G96" s="31">
        <f>'Work Unit Survey Data'!Z73</f>
        <v>0</v>
      </c>
      <c r="H96" s="31">
        <f>'Work Unit Survey Data'!AC73</f>
        <v>0</v>
      </c>
      <c r="I96" s="31">
        <f>'Work Unit Survey Data'!AF73</f>
        <v>0</v>
      </c>
      <c r="J96" s="31">
        <f>'Work Unit Survey Data'!AI73</f>
        <v>0</v>
      </c>
      <c r="K96" s="31" t="str">
        <f t="shared" si="8"/>
        <v/>
      </c>
      <c r="L96" s="32" t="str">
        <f t="shared" si="9"/>
        <v/>
      </c>
    </row>
    <row r="97" spans="1:12" x14ac:dyDescent="0.2">
      <c r="A97" s="49">
        <f t="shared" si="7"/>
        <v>84</v>
      </c>
      <c r="B97" s="30">
        <f>'Work Unit Survey Data'!N74</f>
        <v>0</v>
      </c>
      <c r="C97" s="30">
        <f>'Work Unit Survey Data'!O74</f>
        <v>0</v>
      </c>
      <c r="D97" s="31">
        <f>'Work Unit Survey Data'!Q74</f>
        <v>0</v>
      </c>
      <c r="E97" s="31">
        <f>'Work Unit Survey Data'!T74</f>
        <v>0</v>
      </c>
      <c r="F97" s="31">
        <f>'Work Unit Survey Data'!W74</f>
        <v>0</v>
      </c>
      <c r="G97" s="31">
        <f>'Work Unit Survey Data'!Z74</f>
        <v>0</v>
      </c>
      <c r="H97" s="31">
        <f>'Work Unit Survey Data'!AC74</f>
        <v>0</v>
      </c>
      <c r="I97" s="31">
        <f>'Work Unit Survey Data'!AF74</f>
        <v>0</v>
      </c>
      <c r="J97" s="31">
        <f>'Work Unit Survey Data'!AI74</f>
        <v>0</v>
      </c>
      <c r="K97" s="31" t="str">
        <f t="shared" si="8"/>
        <v/>
      </c>
      <c r="L97" s="32" t="str">
        <f t="shared" si="9"/>
        <v/>
      </c>
    </row>
    <row r="98" spans="1:12" x14ac:dyDescent="0.2">
      <c r="A98" s="49">
        <f t="shared" si="7"/>
        <v>85</v>
      </c>
      <c r="B98" s="30">
        <f>'Work Unit Survey Data'!N75</f>
        <v>0</v>
      </c>
      <c r="C98" s="30">
        <f>'Work Unit Survey Data'!O75</f>
        <v>0</v>
      </c>
      <c r="D98" s="31">
        <f>'Work Unit Survey Data'!Q75</f>
        <v>0</v>
      </c>
      <c r="E98" s="31">
        <f>'Work Unit Survey Data'!T75</f>
        <v>0</v>
      </c>
      <c r="F98" s="31">
        <f>'Work Unit Survey Data'!W75</f>
        <v>0</v>
      </c>
      <c r="G98" s="31">
        <f>'Work Unit Survey Data'!Z75</f>
        <v>0</v>
      </c>
      <c r="H98" s="31">
        <f>'Work Unit Survey Data'!AC75</f>
        <v>0</v>
      </c>
      <c r="I98" s="31">
        <f>'Work Unit Survey Data'!AF75</f>
        <v>0</v>
      </c>
      <c r="J98" s="31">
        <f>'Work Unit Survey Data'!AI75</f>
        <v>0</v>
      </c>
      <c r="K98" s="31" t="str">
        <f t="shared" si="8"/>
        <v/>
      </c>
      <c r="L98" s="32" t="str">
        <f t="shared" si="9"/>
        <v/>
      </c>
    </row>
    <row r="99" spans="1:12" x14ac:dyDescent="0.2">
      <c r="A99" s="49">
        <f t="shared" si="7"/>
        <v>86</v>
      </c>
      <c r="B99" s="30">
        <f>'Work Unit Survey Data'!N76</f>
        <v>0</v>
      </c>
      <c r="C99" s="30">
        <f>'Work Unit Survey Data'!O76</f>
        <v>0</v>
      </c>
      <c r="D99" s="31">
        <f>'Work Unit Survey Data'!Q76</f>
        <v>0</v>
      </c>
      <c r="E99" s="31">
        <f>'Work Unit Survey Data'!T76</f>
        <v>0</v>
      </c>
      <c r="F99" s="31">
        <f>'Work Unit Survey Data'!W76</f>
        <v>0</v>
      </c>
      <c r="G99" s="31">
        <f>'Work Unit Survey Data'!Z76</f>
        <v>0</v>
      </c>
      <c r="H99" s="31">
        <f>'Work Unit Survey Data'!AC76</f>
        <v>0</v>
      </c>
      <c r="I99" s="31">
        <f>'Work Unit Survey Data'!AF76</f>
        <v>0</v>
      </c>
      <c r="J99" s="31">
        <f>'Work Unit Survey Data'!AI76</f>
        <v>0</v>
      </c>
      <c r="K99" s="31" t="str">
        <f t="shared" si="8"/>
        <v/>
      </c>
      <c r="L99" s="32" t="str">
        <f t="shared" si="9"/>
        <v/>
      </c>
    </row>
    <row r="100" spans="1:12" x14ac:dyDescent="0.2">
      <c r="A100" s="49">
        <f t="shared" si="7"/>
        <v>87</v>
      </c>
      <c r="B100" s="30">
        <f>'Work Unit Survey Data'!N77</f>
        <v>0</v>
      </c>
      <c r="C100" s="30">
        <f>'Work Unit Survey Data'!O77</f>
        <v>0</v>
      </c>
      <c r="D100" s="31">
        <f>'Work Unit Survey Data'!Q77</f>
        <v>0</v>
      </c>
      <c r="E100" s="31">
        <f>'Work Unit Survey Data'!T77</f>
        <v>0</v>
      </c>
      <c r="F100" s="31">
        <f>'Work Unit Survey Data'!W77</f>
        <v>0</v>
      </c>
      <c r="G100" s="31">
        <f>'Work Unit Survey Data'!Z77</f>
        <v>0</v>
      </c>
      <c r="H100" s="31">
        <f>'Work Unit Survey Data'!AC77</f>
        <v>0</v>
      </c>
      <c r="I100" s="31">
        <f>'Work Unit Survey Data'!AF77</f>
        <v>0</v>
      </c>
      <c r="J100" s="31">
        <f>'Work Unit Survey Data'!AI77</f>
        <v>0</v>
      </c>
      <c r="K100" s="31" t="str">
        <f t="shared" si="8"/>
        <v/>
      </c>
      <c r="L100" s="32" t="str">
        <f t="shared" si="9"/>
        <v/>
      </c>
    </row>
    <row r="101" spans="1:12" x14ac:dyDescent="0.2">
      <c r="A101" s="49">
        <f t="shared" si="7"/>
        <v>88</v>
      </c>
      <c r="B101" s="30">
        <f>'Work Unit Survey Data'!N78</f>
        <v>0</v>
      </c>
      <c r="C101" s="30">
        <f>'Work Unit Survey Data'!O78</f>
        <v>0</v>
      </c>
      <c r="D101" s="31">
        <f>'Work Unit Survey Data'!Q78</f>
        <v>0</v>
      </c>
      <c r="E101" s="31">
        <f>'Work Unit Survey Data'!T78</f>
        <v>0</v>
      </c>
      <c r="F101" s="31">
        <f>'Work Unit Survey Data'!W78</f>
        <v>0</v>
      </c>
      <c r="G101" s="31">
        <f>'Work Unit Survey Data'!Z78</f>
        <v>0</v>
      </c>
      <c r="H101" s="31">
        <f>'Work Unit Survey Data'!AC78</f>
        <v>0</v>
      </c>
      <c r="I101" s="31">
        <f>'Work Unit Survey Data'!AF78</f>
        <v>0</v>
      </c>
      <c r="J101" s="31">
        <f>'Work Unit Survey Data'!AI78</f>
        <v>0</v>
      </c>
      <c r="K101" s="31" t="str">
        <f t="shared" si="8"/>
        <v/>
      </c>
      <c r="L101" s="32" t="str">
        <f t="shared" si="9"/>
        <v/>
      </c>
    </row>
    <row r="102" spans="1:12" x14ac:dyDescent="0.2">
      <c r="A102" s="49">
        <f t="shared" si="7"/>
        <v>89</v>
      </c>
      <c r="B102" s="30">
        <f>'Work Unit Survey Data'!N79</f>
        <v>0</v>
      </c>
      <c r="C102" s="30">
        <f>'Work Unit Survey Data'!O79</f>
        <v>0</v>
      </c>
      <c r="D102" s="31">
        <f>'Work Unit Survey Data'!Q79</f>
        <v>0</v>
      </c>
      <c r="E102" s="31">
        <f>'Work Unit Survey Data'!T79</f>
        <v>0</v>
      </c>
      <c r="F102" s="31">
        <f>'Work Unit Survey Data'!W79</f>
        <v>0</v>
      </c>
      <c r="G102" s="31">
        <f>'Work Unit Survey Data'!Z79</f>
        <v>0</v>
      </c>
      <c r="H102" s="31">
        <f>'Work Unit Survey Data'!AC79</f>
        <v>0</v>
      </c>
      <c r="I102" s="31">
        <f>'Work Unit Survey Data'!AF79</f>
        <v>0</v>
      </c>
      <c r="J102" s="31">
        <f>'Work Unit Survey Data'!AI79</f>
        <v>0</v>
      </c>
      <c r="K102" s="31" t="str">
        <f t="shared" si="8"/>
        <v/>
      </c>
      <c r="L102" s="32" t="str">
        <f t="shared" si="9"/>
        <v/>
      </c>
    </row>
    <row r="103" spans="1:12" x14ac:dyDescent="0.2">
      <c r="A103" s="49">
        <f t="shared" si="7"/>
        <v>90</v>
      </c>
      <c r="B103" s="30">
        <f>'Work Unit Survey Data'!N80</f>
        <v>0</v>
      </c>
      <c r="C103" s="30">
        <f>'Work Unit Survey Data'!O80</f>
        <v>0</v>
      </c>
      <c r="D103" s="31">
        <f>'Work Unit Survey Data'!Q80</f>
        <v>0</v>
      </c>
      <c r="E103" s="31">
        <f>'Work Unit Survey Data'!T80</f>
        <v>0</v>
      </c>
      <c r="F103" s="31">
        <f>'Work Unit Survey Data'!W80</f>
        <v>0</v>
      </c>
      <c r="G103" s="31">
        <f>'Work Unit Survey Data'!Z80</f>
        <v>0</v>
      </c>
      <c r="H103" s="31">
        <f>'Work Unit Survey Data'!AC80</f>
        <v>0</v>
      </c>
      <c r="I103" s="31">
        <f>'Work Unit Survey Data'!AF80</f>
        <v>0</v>
      </c>
      <c r="J103" s="31">
        <f>'Work Unit Survey Data'!AI80</f>
        <v>0</v>
      </c>
      <c r="K103" s="31" t="str">
        <f t="shared" si="8"/>
        <v/>
      </c>
      <c r="L103" s="32" t="str">
        <f t="shared" si="9"/>
        <v/>
      </c>
    </row>
    <row r="104" spans="1:12" x14ac:dyDescent="0.2">
      <c r="A104" s="49">
        <f t="shared" ref="A104:A113" si="10">A103+1</f>
        <v>91</v>
      </c>
      <c r="B104" s="30">
        <f>'Work Unit Survey Data'!N81</f>
        <v>0</v>
      </c>
      <c r="C104" s="30">
        <f>'Work Unit Survey Data'!O81</f>
        <v>0</v>
      </c>
      <c r="D104" s="31">
        <f>'Work Unit Survey Data'!Q81</f>
        <v>0</v>
      </c>
      <c r="E104" s="31">
        <f>'Work Unit Survey Data'!T81</f>
        <v>0</v>
      </c>
      <c r="F104" s="31">
        <f>'Work Unit Survey Data'!W81</f>
        <v>0</v>
      </c>
      <c r="G104" s="31">
        <f>'Work Unit Survey Data'!Z81</f>
        <v>0</v>
      </c>
      <c r="H104" s="31">
        <f>'Work Unit Survey Data'!AC81</f>
        <v>0</v>
      </c>
      <c r="I104" s="31">
        <f>'Work Unit Survey Data'!AF81</f>
        <v>0</v>
      </c>
      <c r="J104" s="31">
        <f>'Work Unit Survey Data'!AI81</f>
        <v>0</v>
      </c>
      <c r="K104" s="31" t="str">
        <f t="shared" ref="K104:K113" si="11">IF(C104=0,"",SUM($D$11*D104)+($E$11*E104)+($F$11*F104)+($G$11*G104)+($H$11*H104)+($I$11*I104)+($J$11*J104))</f>
        <v/>
      </c>
      <c r="L104" s="32" t="str">
        <f t="shared" ref="L104:L113" si="12">IF(B104=0,"",(K104/$K$11))</f>
        <v/>
      </c>
    </row>
    <row r="105" spans="1:12" x14ac:dyDescent="0.2">
      <c r="A105" s="49">
        <f t="shared" si="10"/>
        <v>92</v>
      </c>
      <c r="B105" s="30">
        <f>'Work Unit Survey Data'!N82</f>
        <v>0</v>
      </c>
      <c r="C105" s="30">
        <f>'Work Unit Survey Data'!O82</f>
        <v>0</v>
      </c>
      <c r="D105" s="31">
        <f>'Work Unit Survey Data'!Q82</f>
        <v>0</v>
      </c>
      <c r="E105" s="31">
        <f>'Work Unit Survey Data'!T82</f>
        <v>0</v>
      </c>
      <c r="F105" s="31">
        <f>'Work Unit Survey Data'!W82</f>
        <v>0</v>
      </c>
      <c r="G105" s="31">
        <f>'Work Unit Survey Data'!Z82</f>
        <v>0</v>
      </c>
      <c r="H105" s="31">
        <f>'Work Unit Survey Data'!AC82</f>
        <v>0</v>
      </c>
      <c r="I105" s="31">
        <f>'Work Unit Survey Data'!AF82</f>
        <v>0</v>
      </c>
      <c r="J105" s="31">
        <f>'Work Unit Survey Data'!AI82</f>
        <v>0</v>
      </c>
      <c r="K105" s="31" t="str">
        <f t="shared" si="11"/>
        <v/>
      </c>
      <c r="L105" s="32" t="str">
        <f t="shared" si="12"/>
        <v/>
      </c>
    </row>
    <row r="106" spans="1:12" x14ac:dyDescent="0.2">
      <c r="A106" s="49">
        <f t="shared" si="10"/>
        <v>93</v>
      </c>
      <c r="B106" s="30">
        <f>'Work Unit Survey Data'!N83</f>
        <v>0</v>
      </c>
      <c r="C106" s="30">
        <f>'Work Unit Survey Data'!O83</f>
        <v>0</v>
      </c>
      <c r="D106" s="31">
        <f>'Work Unit Survey Data'!Q83</f>
        <v>0</v>
      </c>
      <c r="E106" s="31">
        <f>'Work Unit Survey Data'!T83</f>
        <v>0</v>
      </c>
      <c r="F106" s="31">
        <f>'Work Unit Survey Data'!W83</f>
        <v>0</v>
      </c>
      <c r="G106" s="31">
        <f>'Work Unit Survey Data'!Z83</f>
        <v>0</v>
      </c>
      <c r="H106" s="31">
        <f>'Work Unit Survey Data'!AC83</f>
        <v>0</v>
      </c>
      <c r="I106" s="31">
        <f>'Work Unit Survey Data'!AF83</f>
        <v>0</v>
      </c>
      <c r="J106" s="31">
        <f>'Work Unit Survey Data'!AI83</f>
        <v>0</v>
      </c>
      <c r="K106" s="31" t="str">
        <f t="shared" si="11"/>
        <v/>
      </c>
      <c r="L106" s="32" t="str">
        <f t="shared" si="12"/>
        <v/>
      </c>
    </row>
    <row r="107" spans="1:12" x14ac:dyDescent="0.2">
      <c r="A107" s="49">
        <f t="shared" si="10"/>
        <v>94</v>
      </c>
      <c r="B107" s="30">
        <f>'Work Unit Survey Data'!N84</f>
        <v>0</v>
      </c>
      <c r="C107" s="30">
        <f>'Work Unit Survey Data'!O84</f>
        <v>0</v>
      </c>
      <c r="D107" s="31">
        <f>'Work Unit Survey Data'!Q84</f>
        <v>0</v>
      </c>
      <c r="E107" s="31">
        <f>'Work Unit Survey Data'!T84</f>
        <v>0</v>
      </c>
      <c r="F107" s="31">
        <f>'Work Unit Survey Data'!W84</f>
        <v>0</v>
      </c>
      <c r="G107" s="31">
        <f>'Work Unit Survey Data'!Z84</f>
        <v>0</v>
      </c>
      <c r="H107" s="31">
        <f>'Work Unit Survey Data'!AC84</f>
        <v>0</v>
      </c>
      <c r="I107" s="31">
        <f>'Work Unit Survey Data'!AF84</f>
        <v>0</v>
      </c>
      <c r="J107" s="31">
        <f>'Work Unit Survey Data'!AI84</f>
        <v>0</v>
      </c>
      <c r="K107" s="31" t="str">
        <f t="shared" si="11"/>
        <v/>
      </c>
      <c r="L107" s="32" t="str">
        <f t="shared" si="12"/>
        <v/>
      </c>
    </row>
    <row r="108" spans="1:12" x14ac:dyDescent="0.2">
      <c r="A108" s="49">
        <f t="shared" si="10"/>
        <v>95</v>
      </c>
      <c r="B108" s="30">
        <f>'Work Unit Survey Data'!N85</f>
        <v>0</v>
      </c>
      <c r="C108" s="30">
        <f>'Work Unit Survey Data'!O85</f>
        <v>0</v>
      </c>
      <c r="D108" s="31">
        <f>'Work Unit Survey Data'!Q85</f>
        <v>0</v>
      </c>
      <c r="E108" s="31">
        <f>'Work Unit Survey Data'!T85</f>
        <v>0</v>
      </c>
      <c r="F108" s="31">
        <f>'Work Unit Survey Data'!W85</f>
        <v>0</v>
      </c>
      <c r="G108" s="31">
        <f>'Work Unit Survey Data'!Z85</f>
        <v>0</v>
      </c>
      <c r="H108" s="31">
        <f>'Work Unit Survey Data'!AC85</f>
        <v>0</v>
      </c>
      <c r="I108" s="31">
        <f>'Work Unit Survey Data'!AF85</f>
        <v>0</v>
      </c>
      <c r="J108" s="31">
        <f>'Work Unit Survey Data'!AI85</f>
        <v>0</v>
      </c>
      <c r="K108" s="31" t="str">
        <f t="shared" si="11"/>
        <v/>
      </c>
      <c r="L108" s="32" t="str">
        <f t="shared" si="12"/>
        <v/>
      </c>
    </row>
    <row r="109" spans="1:12" x14ac:dyDescent="0.2">
      <c r="A109" s="49">
        <f t="shared" si="10"/>
        <v>96</v>
      </c>
      <c r="B109" s="30">
        <f>'Work Unit Survey Data'!N86</f>
        <v>0</v>
      </c>
      <c r="C109" s="30">
        <f>'Work Unit Survey Data'!O86</f>
        <v>0</v>
      </c>
      <c r="D109" s="31">
        <f>'Work Unit Survey Data'!Q86</f>
        <v>0</v>
      </c>
      <c r="E109" s="31">
        <f>'Work Unit Survey Data'!T86</f>
        <v>0</v>
      </c>
      <c r="F109" s="31">
        <f>'Work Unit Survey Data'!W86</f>
        <v>0</v>
      </c>
      <c r="G109" s="31">
        <f>'Work Unit Survey Data'!Z86</f>
        <v>0</v>
      </c>
      <c r="H109" s="31">
        <f>'Work Unit Survey Data'!AC86</f>
        <v>0</v>
      </c>
      <c r="I109" s="31">
        <f>'Work Unit Survey Data'!AF86</f>
        <v>0</v>
      </c>
      <c r="J109" s="31">
        <f>'Work Unit Survey Data'!AI86</f>
        <v>0</v>
      </c>
      <c r="K109" s="31" t="str">
        <f t="shared" si="11"/>
        <v/>
      </c>
      <c r="L109" s="32" t="str">
        <f t="shared" si="12"/>
        <v/>
      </c>
    </row>
    <row r="110" spans="1:12" x14ac:dyDescent="0.2">
      <c r="A110" s="49">
        <f t="shared" si="10"/>
        <v>97</v>
      </c>
      <c r="B110" s="30">
        <f>'Work Unit Survey Data'!N87</f>
        <v>0</v>
      </c>
      <c r="C110" s="30">
        <f>'Work Unit Survey Data'!O87</f>
        <v>0</v>
      </c>
      <c r="D110" s="31">
        <f>'Work Unit Survey Data'!Q87</f>
        <v>0</v>
      </c>
      <c r="E110" s="31">
        <f>'Work Unit Survey Data'!T87</f>
        <v>0</v>
      </c>
      <c r="F110" s="31">
        <f>'Work Unit Survey Data'!W87</f>
        <v>0</v>
      </c>
      <c r="G110" s="31">
        <f>'Work Unit Survey Data'!Z87</f>
        <v>0</v>
      </c>
      <c r="H110" s="31">
        <f>'Work Unit Survey Data'!AC87</f>
        <v>0</v>
      </c>
      <c r="I110" s="31">
        <f>'Work Unit Survey Data'!AF87</f>
        <v>0</v>
      </c>
      <c r="J110" s="31">
        <f>'Work Unit Survey Data'!AI87</f>
        <v>0</v>
      </c>
      <c r="K110" s="31" t="str">
        <f t="shared" si="11"/>
        <v/>
      </c>
      <c r="L110" s="32" t="str">
        <f t="shared" si="12"/>
        <v/>
      </c>
    </row>
    <row r="111" spans="1:12" x14ac:dyDescent="0.2">
      <c r="A111" s="49">
        <f t="shared" si="10"/>
        <v>98</v>
      </c>
      <c r="B111" s="30">
        <f>'Work Unit Survey Data'!N88</f>
        <v>0</v>
      </c>
      <c r="C111" s="30">
        <f>'Work Unit Survey Data'!O88</f>
        <v>0</v>
      </c>
      <c r="D111" s="31">
        <f>'Work Unit Survey Data'!Q88</f>
        <v>0</v>
      </c>
      <c r="E111" s="31">
        <f>'Work Unit Survey Data'!T88</f>
        <v>0</v>
      </c>
      <c r="F111" s="31">
        <f>'Work Unit Survey Data'!W88</f>
        <v>0</v>
      </c>
      <c r="G111" s="31">
        <f>'Work Unit Survey Data'!Z88</f>
        <v>0</v>
      </c>
      <c r="H111" s="31">
        <f>'Work Unit Survey Data'!AC88</f>
        <v>0</v>
      </c>
      <c r="I111" s="31">
        <f>'Work Unit Survey Data'!AF88</f>
        <v>0</v>
      </c>
      <c r="J111" s="31">
        <f>'Work Unit Survey Data'!AI88</f>
        <v>0</v>
      </c>
      <c r="K111" s="31" t="str">
        <f t="shared" si="11"/>
        <v/>
      </c>
      <c r="L111" s="32" t="str">
        <f t="shared" si="12"/>
        <v/>
      </c>
    </row>
    <row r="112" spans="1:12" x14ac:dyDescent="0.2">
      <c r="A112" s="49">
        <f t="shared" si="10"/>
        <v>99</v>
      </c>
      <c r="B112" s="30">
        <f>'Work Unit Survey Data'!N89</f>
        <v>0</v>
      </c>
      <c r="C112" s="30">
        <f>'Work Unit Survey Data'!O89</f>
        <v>0</v>
      </c>
      <c r="D112" s="31">
        <f>'Work Unit Survey Data'!Q89</f>
        <v>0</v>
      </c>
      <c r="E112" s="31">
        <f>'Work Unit Survey Data'!T89</f>
        <v>0</v>
      </c>
      <c r="F112" s="31">
        <f>'Work Unit Survey Data'!W89</f>
        <v>0</v>
      </c>
      <c r="G112" s="31">
        <f>'Work Unit Survey Data'!Z89</f>
        <v>0</v>
      </c>
      <c r="H112" s="31">
        <f>'Work Unit Survey Data'!AC89</f>
        <v>0</v>
      </c>
      <c r="I112" s="31">
        <f>'Work Unit Survey Data'!AF89</f>
        <v>0</v>
      </c>
      <c r="J112" s="31">
        <f>'Work Unit Survey Data'!AI89</f>
        <v>0</v>
      </c>
      <c r="K112" s="31" t="str">
        <f t="shared" si="11"/>
        <v/>
      </c>
      <c r="L112" s="32" t="str">
        <f t="shared" si="12"/>
        <v/>
      </c>
    </row>
    <row r="113" spans="1:12" x14ac:dyDescent="0.2">
      <c r="A113" s="49">
        <f t="shared" si="10"/>
        <v>100</v>
      </c>
      <c r="B113" s="30">
        <f>'Work Unit Survey Data'!N90</f>
        <v>0</v>
      </c>
      <c r="C113" s="30">
        <f>'Work Unit Survey Data'!O90</f>
        <v>0</v>
      </c>
      <c r="D113" s="31">
        <f>'Work Unit Survey Data'!Q90</f>
        <v>0</v>
      </c>
      <c r="E113" s="31">
        <f>'Work Unit Survey Data'!T90</f>
        <v>0</v>
      </c>
      <c r="F113" s="31">
        <f>'Work Unit Survey Data'!W90</f>
        <v>0</v>
      </c>
      <c r="G113" s="31">
        <f>'Work Unit Survey Data'!Z90</f>
        <v>0</v>
      </c>
      <c r="H113" s="31">
        <f>'Work Unit Survey Data'!AC90</f>
        <v>0</v>
      </c>
      <c r="I113" s="31">
        <f>'Work Unit Survey Data'!AF90</f>
        <v>0</v>
      </c>
      <c r="J113" s="31">
        <f>'Work Unit Survey Data'!AI90</f>
        <v>0</v>
      </c>
      <c r="K113" s="31" t="str">
        <f t="shared" si="11"/>
        <v/>
      </c>
      <c r="L113" s="32" t="str">
        <f t="shared" si="12"/>
        <v/>
      </c>
    </row>
  </sheetData>
  <sheetProtection insertRows="0" insertHyperlinks="0" sort="0"/>
  <phoneticPr fontId="3" type="noConversion"/>
  <pageMargins left="0.75" right="0.75" top="1" bottom="1" header="0.5" footer="0.5"/>
  <pageSetup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81A0C-5F7D-4D24-86F6-07CB9D71C033}">
  <sheetPr codeName="Sheet7"/>
  <dimension ref="A1:G115"/>
  <sheetViews>
    <sheetView showGridLines="0" showRowColHeaders="0" workbookViewId="0">
      <selection activeCell="A27" sqref="A27"/>
    </sheetView>
  </sheetViews>
  <sheetFormatPr defaultRowHeight="12.75" x14ac:dyDescent="0.2"/>
  <cols>
    <col min="1" max="1" width="9.140625" style="26"/>
    <col min="2" max="2" width="28.42578125" style="26" customWidth="1"/>
    <col min="3" max="3" width="15.85546875" style="26" customWidth="1"/>
    <col min="4" max="4" width="22.7109375" style="26" customWidth="1"/>
    <col min="5" max="5" width="16.28515625" style="26" customWidth="1"/>
    <col min="6" max="6" width="22.28515625" style="26" customWidth="1"/>
    <col min="7" max="7" width="20" style="26" customWidth="1"/>
    <col min="8" max="16384" width="9.140625" style="26"/>
  </cols>
  <sheetData>
    <row r="1" spans="1:7" x14ac:dyDescent="0.2">
      <c r="B1" s="51"/>
      <c r="C1" s="51"/>
      <c r="D1" s="51"/>
      <c r="E1" s="51"/>
      <c r="F1" s="51"/>
      <c r="G1" s="51"/>
    </row>
    <row r="2" spans="1:7" ht="15.75" x14ac:dyDescent="0.25">
      <c r="B2" s="75"/>
      <c r="C2" s="76"/>
      <c r="D2" s="76"/>
      <c r="E2" s="77" t="s">
        <v>97</v>
      </c>
      <c r="F2" s="73" t="s">
        <v>98</v>
      </c>
      <c r="G2" s="78"/>
    </row>
    <row r="3" spans="1:7" ht="20.25" x14ac:dyDescent="0.3">
      <c r="B3" s="79" t="s">
        <v>105</v>
      </c>
      <c r="C3" s="80"/>
      <c r="D3" s="81"/>
      <c r="E3" s="82" t="s">
        <v>95</v>
      </c>
      <c r="F3" s="72">
        <v>44012</v>
      </c>
      <c r="G3" s="83"/>
    </row>
    <row r="4" spans="1:7" x14ac:dyDescent="0.2">
      <c r="B4" s="88" t="s">
        <v>106</v>
      </c>
      <c r="C4" s="80"/>
      <c r="D4" s="81"/>
      <c r="E4" s="80"/>
      <c r="F4" s="80"/>
      <c r="G4" s="83"/>
    </row>
    <row r="5" spans="1:7" x14ac:dyDescent="0.2">
      <c r="B5" s="84"/>
      <c r="C5" s="85"/>
      <c r="D5" s="86"/>
      <c r="E5" s="85"/>
      <c r="F5" s="85"/>
      <c r="G5" s="87"/>
    </row>
    <row r="6" spans="1:7" x14ac:dyDescent="0.2">
      <c r="B6" s="54" t="s">
        <v>101</v>
      </c>
      <c r="C6" s="54" t="s">
        <v>38</v>
      </c>
      <c r="D6" s="54" t="s">
        <v>39</v>
      </c>
      <c r="E6" s="54"/>
      <c r="F6" s="54" t="s">
        <v>40</v>
      </c>
      <c r="G6" s="54" t="s">
        <v>41</v>
      </c>
    </row>
    <row r="7" spans="1:7" x14ac:dyDescent="0.2">
      <c r="B7" s="54" t="s">
        <v>102</v>
      </c>
      <c r="C7" s="54" t="s">
        <v>42</v>
      </c>
      <c r="D7" s="54" t="s">
        <v>43</v>
      </c>
      <c r="E7" s="54" t="s">
        <v>30</v>
      </c>
      <c r="F7" s="54" t="s">
        <v>44</v>
      </c>
      <c r="G7" s="54" t="s">
        <v>45</v>
      </c>
    </row>
    <row r="8" spans="1:7" x14ac:dyDescent="0.2">
      <c r="A8" s="71"/>
      <c r="B8" s="50">
        <v>10000</v>
      </c>
      <c r="C8" s="55">
        <f>IF(B8=0,"",B8/C114)</f>
        <v>100</v>
      </c>
      <c r="D8" s="56">
        <f>'Work Unit Matrix'!K11</f>
        <v>500</v>
      </c>
      <c r="E8" s="57" t="s">
        <v>32</v>
      </c>
      <c r="F8" s="58">
        <f>IF(B8=0,"",G114)</f>
        <v>6974</v>
      </c>
      <c r="G8" s="58">
        <f>IF(B8=0,"",(B8-F8))</f>
        <v>3026</v>
      </c>
    </row>
    <row r="9" spans="1:7" x14ac:dyDescent="0.2">
      <c r="A9" s="71"/>
      <c r="B9" s="60"/>
      <c r="C9" s="60"/>
      <c r="D9" s="60"/>
      <c r="E9" s="60"/>
      <c r="F9" s="60"/>
      <c r="G9" s="60"/>
    </row>
    <row r="10" spans="1:7" x14ac:dyDescent="0.2">
      <c r="B10" s="59"/>
      <c r="C10" s="53" t="s">
        <v>99</v>
      </c>
      <c r="D10" s="59"/>
      <c r="E10" s="59"/>
      <c r="F10" s="59"/>
      <c r="G10" s="59"/>
    </row>
    <row r="11" spans="1:7" x14ac:dyDescent="0.2">
      <c r="B11" s="59"/>
      <c r="C11" s="74">
        <f>SUM(C13:C113)</f>
        <v>100</v>
      </c>
      <c r="D11" s="54" t="s">
        <v>152</v>
      </c>
      <c r="E11" s="54" t="s">
        <v>46</v>
      </c>
      <c r="F11" s="54" t="s">
        <v>47</v>
      </c>
      <c r="G11" s="54" t="s">
        <v>48</v>
      </c>
    </row>
    <row r="12" spans="1:7" x14ac:dyDescent="0.2">
      <c r="B12" s="53" t="s">
        <v>96</v>
      </c>
      <c r="C12" s="53" t="s">
        <v>100</v>
      </c>
      <c r="D12" s="54" t="s">
        <v>151</v>
      </c>
      <c r="E12" s="54" t="s">
        <v>153</v>
      </c>
      <c r="F12" s="54" t="s">
        <v>103</v>
      </c>
      <c r="G12" s="54" t="s">
        <v>104</v>
      </c>
    </row>
    <row r="13" spans="1:7" x14ac:dyDescent="0.2">
      <c r="B13" s="61" t="str">
        <f>'Work Unit Matrix'!C14</f>
        <v>Accounting</v>
      </c>
      <c r="C13" s="44">
        <v>5</v>
      </c>
      <c r="D13" s="62">
        <f>'Work Unit Matrix'!K14</f>
        <v>430</v>
      </c>
      <c r="E13" s="63">
        <f>'Work Unit Matrix'!L14</f>
        <v>0.86</v>
      </c>
      <c r="F13" s="64">
        <f>IF((C13=0),"",($C$8*E13))</f>
        <v>86</v>
      </c>
      <c r="G13" s="65">
        <f>IF(C13=0,"",C13*F13)</f>
        <v>430</v>
      </c>
    </row>
    <row r="14" spans="1:7" x14ac:dyDescent="0.2">
      <c r="B14" s="61" t="str">
        <f>'Work Unit Matrix'!C15</f>
        <v>Finance</v>
      </c>
      <c r="C14" s="44">
        <v>4</v>
      </c>
      <c r="D14" s="62">
        <f>'Work Unit Matrix'!K15</f>
        <v>240</v>
      </c>
      <c r="E14" s="63">
        <f>'Work Unit Matrix'!L15</f>
        <v>0.48</v>
      </c>
      <c r="F14" s="64">
        <f>IF((C14=0),"",($C$8*E14))</f>
        <v>48</v>
      </c>
      <c r="G14" s="65">
        <f>IF(C14=0,"",C14*F14)</f>
        <v>192</v>
      </c>
    </row>
    <row r="15" spans="1:7" x14ac:dyDescent="0.2">
      <c r="B15" s="61" t="str">
        <f>'Work Unit Matrix'!C16</f>
        <v>IT &amp; Knowledge Providers</v>
      </c>
      <c r="C15" s="44">
        <v>5</v>
      </c>
      <c r="D15" s="62">
        <f>'Work Unit Matrix'!K16</f>
        <v>400</v>
      </c>
      <c r="E15" s="63">
        <f>'Work Unit Matrix'!L16</f>
        <v>0.8</v>
      </c>
      <c r="F15" s="64">
        <f>IF((C15=0),"",($C$8*E15))</f>
        <v>80</v>
      </c>
      <c r="G15" s="65">
        <f t="shared" ref="G15:G78" si="0">IF(C15=0,"",C15*F15)</f>
        <v>400</v>
      </c>
    </row>
    <row r="16" spans="1:7" x14ac:dyDescent="0.2">
      <c r="B16" s="61" t="str">
        <f>'Work Unit Matrix'!C17</f>
        <v>Admissions</v>
      </c>
      <c r="C16" s="44">
        <v>4</v>
      </c>
      <c r="D16" s="62">
        <f>'Work Unit Matrix'!K17</f>
        <v>170</v>
      </c>
      <c r="E16" s="63">
        <f>'Work Unit Matrix'!L17</f>
        <v>0.34</v>
      </c>
      <c r="F16" s="64">
        <f>IF((C16=0),"",($C$8*E16))</f>
        <v>34</v>
      </c>
      <c r="G16" s="65">
        <f t="shared" si="0"/>
        <v>136</v>
      </c>
    </row>
    <row r="17" spans="2:7" x14ac:dyDescent="0.2">
      <c r="B17" s="61" t="str">
        <f>'Work Unit Matrix'!C18</f>
        <v>Concessions</v>
      </c>
      <c r="C17" s="44">
        <v>12</v>
      </c>
      <c r="D17" s="62">
        <f>'Work Unit Matrix'!K18</f>
        <v>460</v>
      </c>
      <c r="E17" s="63">
        <f>'Work Unit Matrix'!L18</f>
        <v>0.92</v>
      </c>
      <c r="F17" s="64">
        <f>IF((C17=0),"",($C$8*E17))</f>
        <v>92</v>
      </c>
      <c r="G17" s="65">
        <f t="shared" si="0"/>
        <v>1104</v>
      </c>
    </row>
    <row r="18" spans="2:7" x14ac:dyDescent="0.2">
      <c r="B18" s="61" t="str">
        <f>'Work Unit Matrix'!C19</f>
        <v>Lease/Rental</v>
      </c>
      <c r="C18" s="44">
        <v>1</v>
      </c>
      <c r="D18" s="62">
        <f>'Work Unit Matrix'!K19</f>
        <v>460</v>
      </c>
      <c r="E18" s="63">
        <f>'Work Unit Matrix'!L19</f>
        <v>0.92</v>
      </c>
      <c r="F18" s="64">
        <f t="shared" ref="F18:F81" si="1">IF((C18=0),"",($C$8*E18))</f>
        <v>92</v>
      </c>
      <c r="G18" s="65">
        <f t="shared" si="0"/>
        <v>92</v>
      </c>
    </row>
    <row r="19" spans="2:7" x14ac:dyDescent="0.2">
      <c r="B19" s="61" t="str">
        <f>'Work Unit Matrix'!C20</f>
        <v>Sales</v>
      </c>
      <c r="C19" s="44">
        <v>3</v>
      </c>
      <c r="D19" s="62">
        <f>'Work Unit Matrix'!K20</f>
        <v>430</v>
      </c>
      <c r="E19" s="63">
        <f>'Work Unit Matrix'!L20</f>
        <v>0.86</v>
      </c>
      <c r="F19" s="64">
        <f t="shared" si="1"/>
        <v>86</v>
      </c>
      <c r="G19" s="65">
        <f t="shared" si="0"/>
        <v>258</v>
      </c>
    </row>
    <row r="20" spans="2:7" x14ac:dyDescent="0.2">
      <c r="B20" s="61" t="str">
        <f>'Work Unit Matrix'!C21</f>
        <v>CRM</v>
      </c>
      <c r="C20" s="44">
        <v>1</v>
      </c>
      <c r="D20" s="62">
        <f>'Work Unit Matrix'!K21</f>
        <v>380</v>
      </c>
      <c r="E20" s="63">
        <f>'Work Unit Matrix'!L21</f>
        <v>0.76</v>
      </c>
      <c r="F20" s="64">
        <f t="shared" si="1"/>
        <v>76</v>
      </c>
      <c r="G20" s="65">
        <f t="shared" si="0"/>
        <v>76</v>
      </c>
    </row>
    <row r="21" spans="2:7" x14ac:dyDescent="0.2">
      <c r="B21" s="61" t="str">
        <f>'Work Unit Matrix'!C22</f>
        <v>Purchasing Manager</v>
      </c>
      <c r="C21" s="44">
        <v>1</v>
      </c>
      <c r="D21" s="62">
        <f>'Work Unit Matrix'!K22</f>
        <v>390</v>
      </c>
      <c r="E21" s="63">
        <f>'Work Unit Matrix'!L22</f>
        <v>0.78</v>
      </c>
      <c r="F21" s="64">
        <f t="shared" si="1"/>
        <v>78</v>
      </c>
      <c r="G21" s="65">
        <f t="shared" si="0"/>
        <v>78</v>
      </c>
    </row>
    <row r="22" spans="2:7" x14ac:dyDescent="0.2">
      <c r="B22" s="61" t="str">
        <f>'Work Unit Matrix'!C23</f>
        <v>Hockey Manager</v>
      </c>
      <c r="C22" s="44">
        <v>2</v>
      </c>
      <c r="D22" s="62">
        <f>'Work Unit Matrix'!K23</f>
        <v>410</v>
      </c>
      <c r="E22" s="63">
        <f>'Work Unit Matrix'!L23</f>
        <v>0.82</v>
      </c>
      <c r="F22" s="64">
        <f t="shared" si="1"/>
        <v>82</v>
      </c>
      <c r="G22" s="65">
        <f t="shared" si="0"/>
        <v>164</v>
      </c>
    </row>
    <row r="23" spans="2:7" x14ac:dyDescent="0.2">
      <c r="B23" s="61" t="str">
        <f>'Work Unit Matrix'!C24</f>
        <v>Skate Manager</v>
      </c>
      <c r="C23" s="44">
        <v>2</v>
      </c>
      <c r="D23" s="62">
        <f>'Work Unit Matrix'!K24</f>
        <v>360</v>
      </c>
      <c r="E23" s="63">
        <f>'Work Unit Matrix'!L24</f>
        <v>0.72</v>
      </c>
      <c r="F23" s="64">
        <f t="shared" si="1"/>
        <v>72</v>
      </c>
      <c r="G23" s="65">
        <f t="shared" si="0"/>
        <v>144</v>
      </c>
    </row>
    <row r="24" spans="2:7" x14ac:dyDescent="0.2">
      <c r="B24" s="61" t="str">
        <f>'Work Unit Matrix'!C25</f>
        <v>Fitness Center Manager</v>
      </c>
      <c r="C24" s="44">
        <v>1</v>
      </c>
      <c r="D24" s="62">
        <f>'Work Unit Matrix'!K25</f>
        <v>410</v>
      </c>
      <c r="E24" s="63">
        <f>'Work Unit Matrix'!L25</f>
        <v>0.82</v>
      </c>
      <c r="F24" s="64">
        <f t="shared" si="1"/>
        <v>82</v>
      </c>
      <c r="G24" s="65">
        <f t="shared" si="0"/>
        <v>82</v>
      </c>
    </row>
    <row r="25" spans="2:7" x14ac:dyDescent="0.2">
      <c r="B25" s="61" t="str">
        <f>'Work Unit Matrix'!C26</f>
        <v>DanceSport Manager</v>
      </c>
      <c r="C25" s="44">
        <v>1</v>
      </c>
      <c r="D25" s="62">
        <f>'Work Unit Matrix'!K26</f>
        <v>330</v>
      </c>
      <c r="E25" s="63">
        <f>'Work Unit Matrix'!L26</f>
        <v>0.66</v>
      </c>
      <c r="F25" s="64">
        <f t="shared" si="1"/>
        <v>66</v>
      </c>
      <c r="G25" s="65">
        <f t="shared" si="0"/>
        <v>66</v>
      </c>
    </row>
    <row r="26" spans="2:7" x14ac:dyDescent="0.2">
      <c r="B26" s="61" t="str">
        <f>'Work Unit Matrix'!C27</f>
        <v>HR services providerr</v>
      </c>
      <c r="C26" s="44">
        <v>1</v>
      </c>
      <c r="D26" s="62">
        <f>'Work Unit Matrix'!K27</f>
        <v>370</v>
      </c>
      <c r="E26" s="63">
        <f>'Work Unit Matrix'!L27</f>
        <v>0.74</v>
      </c>
      <c r="F26" s="64">
        <f t="shared" si="1"/>
        <v>74</v>
      </c>
      <c r="G26" s="65">
        <f t="shared" si="0"/>
        <v>74</v>
      </c>
    </row>
    <row r="27" spans="2:7" x14ac:dyDescent="0.2">
      <c r="B27" s="61" t="str">
        <f>'Work Unit Matrix'!C28</f>
        <v>Hockey services providers</v>
      </c>
      <c r="C27" s="44">
        <v>25</v>
      </c>
      <c r="D27" s="62">
        <f>'Work Unit Matrix'!K28</f>
        <v>340</v>
      </c>
      <c r="E27" s="63">
        <f>'Work Unit Matrix'!L28</f>
        <v>0.68</v>
      </c>
      <c r="F27" s="64">
        <f t="shared" si="1"/>
        <v>68</v>
      </c>
      <c r="G27" s="65">
        <f t="shared" si="0"/>
        <v>1700</v>
      </c>
    </row>
    <row r="28" spans="2:7" x14ac:dyDescent="0.2">
      <c r="B28" s="61" t="str">
        <f>'Work Unit Matrix'!C29</f>
        <v>Skate servoces providers</v>
      </c>
      <c r="C28" s="44">
        <v>21</v>
      </c>
      <c r="D28" s="62">
        <f>'Work Unit Matrix'!K29</f>
        <v>270</v>
      </c>
      <c r="E28" s="63">
        <f>'Work Unit Matrix'!L29</f>
        <v>0.54</v>
      </c>
      <c r="F28" s="64">
        <f t="shared" si="1"/>
        <v>54</v>
      </c>
      <c r="G28" s="65">
        <f t="shared" si="0"/>
        <v>1134</v>
      </c>
    </row>
    <row r="29" spans="2:7" x14ac:dyDescent="0.2">
      <c r="B29" s="61" t="str">
        <f>'Work Unit Matrix'!C30</f>
        <v>Fitness Center providers</v>
      </c>
      <c r="C29" s="44">
        <v>4</v>
      </c>
      <c r="D29" s="62">
        <f>'Work Unit Matrix'!K30</f>
        <v>390</v>
      </c>
      <c r="E29" s="63">
        <f>'Work Unit Matrix'!L30</f>
        <v>0.78</v>
      </c>
      <c r="F29" s="64">
        <f t="shared" si="1"/>
        <v>78</v>
      </c>
      <c r="G29" s="65">
        <f t="shared" si="0"/>
        <v>312</v>
      </c>
    </row>
    <row r="30" spans="2:7" x14ac:dyDescent="0.2">
      <c r="B30" s="61" t="str">
        <f>'Work Unit Matrix'!C31</f>
        <v>DanceSport providers</v>
      </c>
      <c r="C30" s="44">
        <v>7</v>
      </c>
      <c r="D30" s="62">
        <f>'Work Unit Matrix'!K31</f>
        <v>380</v>
      </c>
      <c r="E30" s="63">
        <f>'Work Unit Matrix'!L31</f>
        <v>0.76</v>
      </c>
      <c r="F30" s="64">
        <f t="shared" si="1"/>
        <v>76</v>
      </c>
      <c r="G30" s="65">
        <f t="shared" si="0"/>
        <v>532</v>
      </c>
    </row>
    <row r="31" spans="2:7" x14ac:dyDescent="0.2">
      <c r="B31" s="61">
        <f>'Work Unit Matrix'!C32</f>
        <v>0</v>
      </c>
      <c r="C31" s="44"/>
      <c r="D31" s="62" t="str">
        <f>'Work Unit Matrix'!K32</f>
        <v/>
      </c>
      <c r="E31" s="63" t="str">
        <f>'Work Unit Matrix'!L32</f>
        <v/>
      </c>
      <c r="F31" s="64" t="str">
        <f t="shared" si="1"/>
        <v/>
      </c>
      <c r="G31" s="65" t="str">
        <f t="shared" si="0"/>
        <v/>
      </c>
    </row>
    <row r="32" spans="2:7" x14ac:dyDescent="0.2">
      <c r="B32" s="61">
        <f>'Work Unit Matrix'!C33</f>
        <v>0</v>
      </c>
      <c r="C32" s="44"/>
      <c r="D32" s="62" t="str">
        <f>'Work Unit Matrix'!K33</f>
        <v/>
      </c>
      <c r="E32" s="63" t="str">
        <f>'Work Unit Matrix'!L33</f>
        <v/>
      </c>
      <c r="F32" s="64" t="str">
        <f t="shared" si="1"/>
        <v/>
      </c>
      <c r="G32" s="65" t="str">
        <f t="shared" si="0"/>
        <v/>
      </c>
    </row>
    <row r="33" spans="2:7" x14ac:dyDescent="0.2">
      <c r="B33" s="61">
        <f>'Work Unit Matrix'!C34</f>
        <v>0</v>
      </c>
      <c r="C33" s="44"/>
      <c r="D33" s="62" t="str">
        <f>'Work Unit Matrix'!K34</f>
        <v/>
      </c>
      <c r="E33" s="63" t="str">
        <f>'Work Unit Matrix'!L34</f>
        <v/>
      </c>
      <c r="F33" s="64" t="str">
        <f t="shared" si="1"/>
        <v/>
      </c>
      <c r="G33" s="65" t="str">
        <f t="shared" si="0"/>
        <v/>
      </c>
    </row>
    <row r="34" spans="2:7" x14ac:dyDescent="0.2">
      <c r="B34" s="61">
        <f>'Work Unit Matrix'!C35</f>
        <v>0</v>
      </c>
      <c r="C34" s="44"/>
      <c r="D34" s="62" t="str">
        <f>'Work Unit Matrix'!K35</f>
        <v/>
      </c>
      <c r="E34" s="63" t="str">
        <f>'Work Unit Matrix'!L35</f>
        <v/>
      </c>
      <c r="F34" s="64" t="str">
        <f t="shared" si="1"/>
        <v/>
      </c>
      <c r="G34" s="65" t="str">
        <f t="shared" si="0"/>
        <v/>
      </c>
    </row>
    <row r="35" spans="2:7" x14ac:dyDescent="0.2">
      <c r="B35" s="61">
        <f>'Work Unit Matrix'!C36</f>
        <v>0</v>
      </c>
      <c r="C35" s="44"/>
      <c r="D35" s="62" t="str">
        <f>'Work Unit Matrix'!K36</f>
        <v/>
      </c>
      <c r="E35" s="63" t="str">
        <f>'Work Unit Matrix'!L36</f>
        <v/>
      </c>
      <c r="F35" s="64" t="str">
        <f t="shared" si="1"/>
        <v/>
      </c>
      <c r="G35" s="65" t="str">
        <f t="shared" si="0"/>
        <v/>
      </c>
    </row>
    <row r="36" spans="2:7" x14ac:dyDescent="0.2">
      <c r="B36" s="61">
        <f>'Work Unit Matrix'!C37</f>
        <v>0</v>
      </c>
      <c r="C36" s="44"/>
      <c r="D36" s="62" t="str">
        <f>'Work Unit Matrix'!K37</f>
        <v/>
      </c>
      <c r="E36" s="63" t="str">
        <f>'Work Unit Matrix'!L37</f>
        <v/>
      </c>
      <c r="F36" s="64" t="str">
        <f t="shared" si="1"/>
        <v/>
      </c>
      <c r="G36" s="65" t="str">
        <f t="shared" si="0"/>
        <v/>
      </c>
    </row>
    <row r="37" spans="2:7" x14ac:dyDescent="0.2">
      <c r="B37" s="61">
        <f>'Work Unit Matrix'!C38</f>
        <v>0</v>
      </c>
      <c r="C37" s="44"/>
      <c r="D37" s="62" t="str">
        <f>'Work Unit Matrix'!K38</f>
        <v/>
      </c>
      <c r="E37" s="63" t="str">
        <f>'Work Unit Matrix'!L38</f>
        <v/>
      </c>
      <c r="F37" s="64" t="str">
        <f t="shared" si="1"/>
        <v/>
      </c>
      <c r="G37" s="65" t="str">
        <f t="shared" si="0"/>
        <v/>
      </c>
    </row>
    <row r="38" spans="2:7" x14ac:dyDescent="0.2">
      <c r="B38" s="61">
        <f>'Work Unit Matrix'!C39</f>
        <v>0</v>
      </c>
      <c r="C38" s="44"/>
      <c r="D38" s="62" t="str">
        <f>'Work Unit Matrix'!K39</f>
        <v/>
      </c>
      <c r="E38" s="63" t="str">
        <f>'Work Unit Matrix'!L39</f>
        <v/>
      </c>
      <c r="F38" s="64" t="str">
        <f t="shared" si="1"/>
        <v/>
      </c>
      <c r="G38" s="65" t="str">
        <f t="shared" si="0"/>
        <v/>
      </c>
    </row>
    <row r="39" spans="2:7" x14ac:dyDescent="0.2">
      <c r="B39" s="61">
        <f>'Work Unit Matrix'!C40</f>
        <v>0</v>
      </c>
      <c r="C39" s="44"/>
      <c r="D39" s="62" t="str">
        <f>'Work Unit Matrix'!K40</f>
        <v/>
      </c>
      <c r="E39" s="63" t="str">
        <f>'Work Unit Matrix'!L40</f>
        <v/>
      </c>
      <c r="F39" s="64" t="str">
        <f t="shared" si="1"/>
        <v/>
      </c>
      <c r="G39" s="65" t="str">
        <f t="shared" si="0"/>
        <v/>
      </c>
    </row>
    <row r="40" spans="2:7" x14ac:dyDescent="0.2">
      <c r="B40" s="61">
        <f>'Work Unit Matrix'!C41</f>
        <v>0</v>
      </c>
      <c r="C40" s="44"/>
      <c r="D40" s="62" t="str">
        <f>'Work Unit Matrix'!K41</f>
        <v/>
      </c>
      <c r="E40" s="63" t="str">
        <f>'Work Unit Matrix'!L41</f>
        <v/>
      </c>
      <c r="F40" s="64" t="str">
        <f t="shared" si="1"/>
        <v/>
      </c>
      <c r="G40" s="65" t="str">
        <f t="shared" si="0"/>
        <v/>
      </c>
    </row>
    <row r="41" spans="2:7" x14ac:dyDescent="0.2">
      <c r="B41" s="61">
        <f>'Work Unit Matrix'!C42</f>
        <v>0</v>
      </c>
      <c r="C41" s="44"/>
      <c r="D41" s="62" t="str">
        <f>'Work Unit Matrix'!K42</f>
        <v/>
      </c>
      <c r="E41" s="63" t="str">
        <f>'Work Unit Matrix'!L42</f>
        <v/>
      </c>
      <c r="F41" s="64" t="str">
        <f t="shared" si="1"/>
        <v/>
      </c>
      <c r="G41" s="65" t="str">
        <f t="shared" si="0"/>
        <v/>
      </c>
    </row>
    <row r="42" spans="2:7" x14ac:dyDescent="0.2">
      <c r="B42" s="61">
        <f>'Work Unit Matrix'!C43</f>
        <v>0</v>
      </c>
      <c r="C42" s="44"/>
      <c r="D42" s="62" t="str">
        <f>'Work Unit Matrix'!K43</f>
        <v/>
      </c>
      <c r="E42" s="63" t="str">
        <f>'Work Unit Matrix'!L43</f>
        <v/>
      </c>
      <c r="F42" s="64" t="str">
        <f t="shared" si="1"/>
        <v/>
      </c>
      <c r="G42" s="65" t="str">
        <f t="shared" si="0"/>
        <v/>
      </c>
    </row>
    <row r="43" spans="2:7" x14ac:dyDescent="0.2">
      <c r="B43" s="61">
        <f>'Work Unit Matrix'!C44</f>
        <v>0</v>
      </c>
      <c r="C43" s="44"/>
      <c r="D43" s="62" t="str">
        <f>'Work Unit Matrix'!K44</f>
        <v/>
      </c>
      <c r="E43" s="63" t="str">
        <f>'Work Unit Matrix'!L44</f>
        <v/>
      </c>
      <c r="F43" s="64" t="str">
        <f t="shared" si="1"/>
        <v/>
      </c>
      <c r="G43" s="65" t="str">
        <f t="shared" si="0"/>
        <v/>
      </c>
    </row>
    <row r="44" spans="2:7" x14ac:dyDescent="0.2">
      <c r="B44" s="61">
        <f>'Work Unit Matrix'!C45</f>
        <v>0</v>
      </c>
      <c r="C44" s="44"/>
      <c r="D44" s="62" t="str">
        <f>'Work Unit Matrix'!K45</f>
        <v/>
      </c>
      <c r="E44" s="63" t="str">
        <f>'Work Unit Matrix'!L45</f>
        <v/>
      </c>
      <c r="F44" s="64" t="str">
        <f t="shared" si="1"/>
        <v/>
      </c>
      <c r="G44" s="65" t="str">
        <f t="shared" si="0"/>
        <v/>
      </c>
    </row>
    <row r="45" spans="2:7" x14ac:dyDescent="0.2">
      <c r="B45" s="61">
        <f>'Work Unit Matrix'!C46</f>
        <v>0</v>
      </c>
      <c r="C45" s="44"/>
      <c r="D45" s="62" t="str">
        <f>'Work Unit Matrix'!K46</f>
        <v/>
      </c>
      <c r="E45" s="63" t="str">
        <f>'Work Unit Matrix'!L46</f>
        <v/>
      </c>
      <c r="F45" s="64" t="str">
        <f t="shared" si="1"/>
        <v/>
      </c>
      <c r="G45" s="65" t="str">
        <f t="shared" si="0"/>
        <v/>
      </c>
    </row>
    <row r="46" spans="2:7" x14ac:dyDescent="0.2">
      <c r="B46" s="61">
        <f>'Work Unit Matrix'!C47</f>
        <v>0</v>
      </c>
      <c r="C46" s="44"/>
      <c r="D46" s="62" t="str">
        <f>'Work Unit Matrix'!K47</f>
        <v/>
      </c>
      <c r="E46" s="63" t="str">
        <f>'Work Unit Matrix'!L47</f>
        <v/>
      </c>
      <c r="F46" s="64" t="str">
        <f t="shared" si="1"/>
        <v/>
      </c>
      <c r="G46" s="65" t="str">
        <f t="shared" si="0"/>
        <v/>
      </c>
    </row>
    <row r="47" spans="2:7" x14ac:dyDescent="0.2">
      <c r="B47" s="61">
        <f>'Work Unit Matrix'!C48</f>
        <v>0</v>
      </c>
      <c r="C47" s="44"/>
      <c r="D47" s="62" t="str">
        <f>'Work Unit Matrix'!K48</f>
        <v/>
      </c>
      <c r="E47" s="63" t="str">
        <f>'Work Unit Matrix'!L48</f>
        <v/>
      </c>
      <c r="F47" s="64" t="str">
        <f t="shared" si="1"/>
        <v/>
      </c>
      <c r="G47" s="65" t="str">
        <f t="shared" si="0"/>
        <v/>
      </c>
    </row>
    <row r="48" spans="2:7" x14ac:dyDescent="0.2">
      <c r="B48" s="61">
        <f>'Work Unit Matrix'!C49</f>
        <v>0</v>
      </c>
      <c r="C48" s="44"/>
      <c r="D48" s="62" t="str">
        <f>'Work Unit Matrix'!K49</f>
        <v/>
      </c>
      <c r="E48" s="63" t="str">
        <f>'Work Unit Matrix'!L49</f>
        <v/>
      </c>
      <c r="F48" s="64" t="str">
        <f t="shared" si="1"/>
        <v/>
      </c>
      <c r="G48" s="65" t="str">
        <f t="shared" si="0"/>
        <v/>
      </c>
    </row>
    <row r="49" spans="2:7" x14ac:dyDescent="0.2">
      <c r="B49" s="61">
        <f>'Work Unit Matrix'!C50</f>
        <v>0</v>
      </c>
      <c r="C49" s="44"/>
      <c r="D49" s="62" t="str">
        <f>'Work Unit Matrix'!K50</f>
        <v/>
      </c>
      <c r="E49" s="63" t="str">
        <f>'Work Unit Matrix'!L50</f>
        <v/>
      </c>
      <c r="F49" s="64" t="str">
        <f t="shared" si="1"/>
        <v/>
      </c>
      <c r="G49" s="65" t="str">
        <f t="shared" si="0"/>
        <v/>
      </c>
    </row>
    <row r="50" spans="2:7" x14ac:dyDescent="0.2">
      <c r="B50" s="61">
        <f>'Work Unit Matrix'!C51</f>
        <v>0</v>
      </c>
      <c r="C50" s="44"/>
      <c r="D50" s="62" t="str">
        <f>'Work Unit Matrix'!K51</f>
        <v/>
      </c>
      <c r="E50" s="63" t="str">
        <f>'Work Unit Matrix'!L51</f>
        <v/>
      </c>
      <c r="F50" s="64" t="str">
        <f t="shared" si="1"/>
        <v/>
      </c>
      <c r="G50" s="65" t="str">
        <f t="shared" si="0"/>
        <v/>
      </c>
    </row>
    <row r="51" spans="2:7" x14ac:dyDescent="0.2">
      <c r="B51" s="61">
        <f>'Work Unit Matrix'!C52</f>
        <v>0</v>
      </c>
      <c r="C51" s="44"/>
      <c r="D51" s="62" t="str">
        <f>'Work Unit Matrix'!K52</f>
        <v/>
      </c>
      <c r="E51" s="63" t="str">
        <f>'Work Unit Matrix'!L52</f>
        <v/>
      </c>
      <c r="F51" s="64" t="str">
        <f t="shared" si="1"/>
        <v/>
      </c>
      <c r="G51" s="65" t="str">
        <f t="shared" si="0"/>
        <v/>
      </c>
    </row>
    <row r="52" spans="2:7" x14ac:dyDescent="0.2">
      <c r="B52" s="61">
        <f>'Work Unit Matrix'!C53</f>
        <v>0</v>
      </c>
      <c r="C52" s="44"/>
      <c r="D52" s="62" t="str">
        <f>'Work Unit Matrix'!K53</f>
        <v/>
      </c>
      <c r="E52" s="63" t="str">
        <f>'Work Unit Matrix'!L53</f>
        <v/>
      </c>
      <c r="F52" s="64" t="str">
        <f t="shared" si="1"/>
        <v/>
      </c>
      <c r="G52" s="65" t="str">
        <f t="shared" si="0"/>
        <v/>
      </c>
    </row>
    <row r="53" spans="2:7" x14ac:dyDescent="0.2">
      <c r="B53" s="61">
        <f>'Work Unit Matrix'!C54</f>
        <v>0</v>
      </c>
      <c r="C53" s="44"/>
      <c r="D53" s="62" t="str">
        <f>'Work Unit Matrix'!K54</f>
        <v/>
      </c>
      <c r="E53" s="63" t="str">
        <f>'Work Unit Matrix'!L54</f>
        <v/>
      </c>
      <c r="F53" s="64" t="str">
        <f t="shared" si="1"/>
        <v/>
      </c>
      <c r="G53" s="65" t="str">
        <f t="shared" si="0"/>
        <v/>
      </c>
    </row>
    <row r="54" spans="2:7" x14ac:dyDescent="0.2">
      <c r="B54" s="61">
        <f>'Work Unit Matrix'!C55</f>
        <v>0</v>
      </c>
      <c r="C54" s="44"/>
      <c r="D54" s="62" t="str">
        <f>'Work Unit Matrix'!K55</f>
        <v/>
      </c>
      <c r="E54" s="63" t="str">
        <f>'Work Unit Matrix'!L55</f>
        <v/>
      </c>
      <c r="F54" s="64" t="str">
        <f t="shared" si="1"/>
        <v/>
      </c>
      <c r="G54" s="65" t="str">
        <f t="shared" si="0"/>
        <v/>
      </c>
    </row>
    <row r="55" spans="2:7" x14ac:dyDescent="0.2">
      <c r="B55" s="61">
        <f>'Work Unit Matrix'!C56</f>
        <v>0</v>
      </c>
      <c r="C55" s="44"/>
      <c r="D55" s="62" t="str">
        <f>'Work Unit Matrix'!K56</f>
        <v/>
      </c>
      <c r="E55" s="63" t="str">
        <f>'Work Unit Matrix'!L56</f>
        <v/>
      </c>
      <c r="F55" s="64" t="str">
        <f t="shared" si="1"/>
        <v/>
      </c>
      <c r="G55" s="65" t="str">
        <f t="shared" si="0"/>
        <v/>
      </c>
    </row>
    <row r="56" spans="2:7" x14ac:dyDescent="0.2">
      <c r="B56" s="61">
        <f>'Work Unit Matrix'!C57</f>
        <v>0</v>
      </c>
      <c r="C56" s="44"/>
      <c r="D56" s="62" t="str">
        <f>'Work Unit Matrix'!K57</f>
        <v/>
      </c>
      <c r="E56" s="63" t="str">
        <f>'Work Unit Matrix'!L57</f>
        <v/>
      </c>
      <c r="F56" s="64" t="str">
        <f t="shared" si="1"/>
        <v/>
      </c>
      <c r="G56" s="65" t="str">
        <f t="shared" si="0"/>
        <v/>
      </c>
    </row>
    <row r="57" spans="2:7" x14ac:dyDescent="0.2">
      <c r="B57" s="61">
        <f>'Work Unit Matrix'!C58</f>
        <v>0</v>
      </c>
      <c r="C57" s="44"/>
      <c r="D57" s="62" t="str">
        <f>'Work Unit Matrix'!K58</f>
        <v/>
      </c>
      <c r="E57" s="63" t="str">
        <f>'Work Unit Matrix'!L58</f>
        <v/>
      </c>
      <c r="F57" s="64" t="str">
        <f t="shared" si="1"/>
        <v/>
      </c>
      <c r="G57" s="65" t="str">
        <f t="shared" si="0"/>
        <v/>
      </c>
    </row>
    <row r="58" spans="2:7" x14ac:dyDescent="0.2">
      <c r="B58" s="61">
        <f>'Work Unit Matrix'!C59</f>
        <v>0</v>
      </c>
      <c r="C58" s="44"/>
      <c r="D58" s="62" t="str">
        <f>'Work Unit Matrix'!K59</f>
        <v/>
      </c>
      <c r="E58" s="63" t="str">
        <f>'Work Unit Matrix'!L59</f>
        <v/>
      </c>
      <c r="F58" s="64" t="str">
        <f t="shared" si="1"/>
        <v/>
      </c>
      <c r="G58" s="65" t="str">
        <f t="shared" si="0"/>
        <v/>
      </c>
    </row>
    <row r="59" spans="2:7" x14ac:dyDescent="0.2">
      <c r="B59" s="61">
        <f>'Work Unit Matrix'!C60</f>
        <v>0</v>
      </c>
      <c r="C59" s="44"/>
      <c r="D59" s="62" t="str">
        <f>'Work Unit Matrix'!K60</f>
        <v/>
      </c>
      <c r="E59" s="63" t="str">
        <f>'Work Unit Matrix'!L60</f>
        <v/>
      </c>
      <c r="F59" s="64" t="str">
        <f t="shared" si="1"/>
        <v/>
      </c>
      <c r="G59" s="65" t="str">
        <f t="shared" si="0"/>
        <v/>
      </c>
    </row>
    <row r="60" spans="2:7" x14ac:dyDescent="0.2">
      <c r="B60" s="61">
        <f>'Work Unit Matrix'!C61</f>
        <v>0</v>
      </c>
      <c r="C60" s="44"/>
      <c r="D60" s="62" t="str">
        <f>'Work Unit Matrix'!K61</f>
        <v/>
      </c>
      <c r="E60" s="63" t="str">
        <f>'Work Unit Matrix'!L61</f>
        <v/>
      </c>
      <c r="F60" s="64" t="str">
        <f t="shared" si="1"/>
        <v/>
      </c>
      <c r="G60" s="65" t="str">
        <f t="shared" si="0"/>
        <v/>
      </c>
    </row>
    <row r="61" spans="2:7" x14ac:dyDescent="0.2">
      <c r="B61" s="61">
        <f>'Work Unit Matrix'!C62</f>
        <v>0</v>
      </c>
      <c r="C61" s="44"/>
      <c r="D61" s="62" t="str">
        <f>'Work Unit Matrix'!K62</f>
        <v/>
      </c>
      <c r="E61" s="63" t="str">
        <f>'Work Unit Matrix'!L62</f>
        <v/>
      </c>
      <c r="F61" s="64" t="str">
        <f t="shared" si="1"/>
        <v/>
      </c>
      <c r="G61" s="65" t="str">
        <f t="shared" si="0"/>
        <v/>
      </c>
    </row>
    <row r="62" spans="2:7" x14ac:dyDescent="0.2">
      <c r="B62" s="61">
        <f>'Work Unit Matrix'!C63</f>
        <v>0</v>
      </c>
      <c r="C62" s="44"/>
      <c r="D62" s="62" t="str">
        <f>'Work Unit Matrix'!K63</f>
        <v/>
      </c>
      <c r="E62" s="63" t="str">
        <f>'Work Unit Matrix'!L63</f>
        <v/>
      </c>
      <c r="F62" s="64" t="str">
        <f t="shared" si="1"/>
        <v/>
      </c>
      <c r="G62" s="65" t="str">
        <f t="shared" si="0"/>
        <v/>
      </c>
    </row>
    <row r="63" spans="2:7" x14ac:dyDescent="0.2">
      <c r="B63" s="61">
        <f>'Work Unit Matrix'!C64</f>
        <v>0</v>
      </c>
      <c r="C63" s="44"/>
      <c r="D63" s="62" t="str">
        <f>'Work Unit Matrix'!K64</f>
        <v/>
      </c>
      <c r="E63" s="63" t="str">
        <f>'Work Unit Matrix'!L64</f>
        <v/>
      </c>
      <c r="F63" s="64" t="str">
        <f t="shared" si="1"/>
        <v/>
      </c>
      <c r="G63" s="65" t="str">
        <f t="shared" si="0"/>
        <v/>
      </c>
    </row>
    <row r="64" spans="2:7" x14ac:dyDescent="0.2">
      <c r="B64" s="61">
        <f>'Work Unit Matrix'!C65</f>
        <v>0</v>
      </c>
      <c r="C64" s="44"/>
      <c r="D64" s="62" t="str">
        <f>'Work Unit Matrix'!K65</f>
        <v/>
      </c>
      <c r="E64" s="63" t="str">
        <f>'Work Unit Matrix'!L65</f>
        <v/>
      </c>
      <c r="F64" s="64" t="str">
        <f t="shared" si="1"/>
        <v/>
      </c>
      <c r="G64" s="65" t="str">
        <f t="shared" si="0"/>
        <v/>
      </c>
    </row>
    <row r="65" spans="2:7" x14ac:dyDescent="0.2">
      <c r="B65" s="61">
        <f>'Work Unit Matrix'!C66</f>
        <v>0</v>
      </c>
      <c r="C65" s="44"/>
      <c r="D65" s="62" t="str">
        <f>'Work Unit Matrix'!K66</f>
        <v/>
      </c>
      <c r="E65" s="63" t="str">
        <f>'Work Unit Matrix'!L66</f>
        <v/>
      </c>
      <c r="F65" s="64" t="str">
        <f t="shared" si="1"/>
        <v/>
      </c>
      <c r="G65" s="65" t="str">
        <f t="shared" si="0"/>
        <v/>
      </c>
    </row>
    <row r="66" spans="2:7" x14ac:dyDescent="0.2">
      <c r="B66" s="61">
        <f>'Work Unit Matrix'!C67</f>
        <v>0</v>
      </c>
      <c r="C66" s="44"/>
      <c r="D66" s="62" t="str">
        <f>'Work Unit Matrix'!K67</f>
        <v/>
      </c>
      <c r="E66" s="63" t="str">
        <f>'Work Unit Matrix'!L67</f>
        <v/>
      </c>
      <c r="F66" s="64" t="str">
        <f t="shared" si="1"/>
        <v/>
      </c>
      <c r="G66" s="65" t="str">
        <f t="shared" si="0"/>
        <v/>
      </c>
    </row>
    <row r="67" spans="2:7" x14ac:dyDescent="0.2">
      <c r="B67" s="61">
        <f>'Work Unit Matrix'!C68</f>
        <v>0</v>
      </c>
      <c r="C67" s="44"/>
      <c r="D67" s="62" t="str">
        <f>'Work Unit Matrix'!K68</f>
        <v/>
      </c>
      <c r="E67" s="63" t="str">
        <f>'Work Unit Matrix'!L68</f>
        <v/>
      </c>
      <c r="F67" s="64" t="str">
        <f t="shared" si="1"/>
        <v/>
      </c>
      <c r="G67" s="65" t="str">
        <f t="shared" si="0"/>
        <v/>
      </c>
    </row>
    <row r="68" spans="2:7" x14ac:dyDescent="0.2">
      <c r="B68" s="61">
        <f>'Work Unit Matrix'!C69</f>
        <v>0</v>
      </c>
      <c r="C68" s="44"/>
      <c r="D68" s="62" t="str">
        <f>'Work Unit Matrix'!K69</f>
        <v/>
      </c>
      <c r="E68" s="63" t="str">
        <f>'Work Unit Matrix'!L69</f>
        <v/>
      </c>
      <c r="F68" s="64" t="str">
        <f t="shared" si="1"/>
        <v/>
      </c>
      <c r="G68" s="65" t="str">
        <f t="shared" si="0"/>
        <v/>
      </c>
    </row>
    <row r="69" spans="2:7" x14ac:dyDescent="0.2">
      <c r="B69" s="61">
        <f>'Work Unit Matrix'!C70</f>
        <v>0</v>
      </c>
      <c r="C69" s="44"/>
      <c r="D69" s="62" t="str">
        <f>'Work Unit Matrix'!K70</f>
        <v/>
      </c>
      <c r="E69" s="63" t="str">
        <f>'Work Unit Matrix'!L70</f>
        <v/>
      </c>
      <c r="F69" s="64" t="str">
        <f t="shared" si="1"/>
        <v/>
      </c>
      <c r="G69" s="65" t="str">
        <f t="shared" si="0"/>
        <v/>
      </c>
    </row>
    <row r="70" spans="2:7" x14ac:dyDescent="0.2">
      <c r="B70" s="61">
        <f>'Work Unit Matrix'!C71</f>
        <v>0</v>
      </c>
      <c r="C70" s="44"/>
      <c r="D70" s="62" t="str">
        <f>'Work Unit Matrix'!K71</f>
        <v/>
      </c>
      <c r="E70" s="63" t="str">
        <f>'Work Unit Matrix'!L71</f>
        <v/>
      </c>
      <c r="F70" s="64" t="str">
        <f t="shared" si="1"/>
        <v/>
      </c>
      <c r="G70" s="65" t="str">
        <f t="shared" si="0"/>
        <v/>
      </c>
    </row>
    <row r="71" spans="2:7" x14ac:dyDescent="0.2">
      <c r="B71" s="61">
        <f>'Work Unit Matrix'!C72</f>
        <v>0</v>
      </c>
      <c r="C71" s="44"/>
      <c r="D71" s="62" t="str">
        <f>'Work Unit Matrix'!K72</f>
        <v/>
      </c>
      <c r="E71" s="63" t="str">
        <f>'Work Unit Matrix'!L72</f>
        <v/>
      </c>
      <c r="F71" s="64" t="str">
        <f t="shared" si="1"/>
        <v/>
      </c>
      <c r="G71" s="65" t="str">
        <f t="shared" si="0"/>
        <v/>
      </c>
    </row>
    <row r="72" spans="2:7" x14ac:dyDescent="0.2">
      <c r="B72" s="61">
        <f>'Work Unit Matrix'!C73</f>
        <v>0</v>
      </c>
      <c r="C72" s="44"/>
      <c r="D72" s="62" t="str">
        <f>'Work Unit Matrix'!K73</f>
        <v/>
      </c>
      <c r="E72" s="63" t="str">
        <f>'Work Unit Matrix'!L73</f>
        <v/>
      </c>
      <c r="F72" s="64" t="str">
        <f t="shared" si="1"/>
        <v/>
      </c>
      <c r="G72" s="65" t="str">
        <f t="shared" si="0"/>
        <v/>
      </c>
    </row>
    <row r="73" spans="2:7" x14ac:dyDescent="0.2">
      <c r="B73" s="61">
        <f>'Work Unit Matrix'!C74</f>
        <v>0</v>
      </c>
      <c r="C73" s="44"/>
      <c r="D73" s="62" t="str">
        <f>'Work Unit Matrix'!K74</f>
        <v/>
      </c>
      <c r="E73" s="63" t="str">
        <f>'Work Unit Matrix'!L74</f>
        <v/>
      </c>
      <c r="F73" s="64" t="str">
        <f t="shared" si="1"/>
        <v/>
      </c>
      <c r="G73" s="65" t="str">
        <f t="shared" si="0"/>
        <v/>
      </c>
    </row>
    <row r="74" spans="2:7" x14ac:dyDescent="0.2">
      <c r="B74" s="61">
        <f>'Work Unit Matrix'!C75</f>
        <v>0</v>
      </c>
      <c r="C74" s="44"/>
      <c r="D74" s="62" t="str">
        <f>'Work Unit Matrix'!K75</f>
        <v/>
      </c>
      <c r="E74" s="63" t="str">
        <f>'Work Unit Matrix'!L75</f>
        <v/>
      </c>
      <c r="F74" s="64" t="str">
        <f t="shared" si="1"/>
        <v/>
      </c>
      <c r="G74" s="65" t="str">
        <f t="shared" si="0"/>
        <v/>
      </c>
    </row>
    <row r="75" spans="2:7" x14ac:dyDescent="0.2">
      <c r="B75" s="61">
        <f>'Work Unit Matrix'!C76</f>
        <v>0</v>
      </c>
      <c r="C75" s="44"/>
      <c r="D75" s="62" t="str">
        <f>'Work Unit Matrix'!K76</f>
        <v/>
      </c>
      <c r="E75" s="63" t="str">
        <f>'Work Unit Matrix'!L76</f>
        <v/>
      </c>
      <c r="F75" s="64" t="str">
        <f t="shared" si="1"/>
        <v/>
      </c>
      <c r="G75" s="65" t="str">
        <f t="shared" si="0"/>
        <v/>
      </c>
    </row>
    <row r="76" spans="2:7" x14ac:dyDescent="0.2">
      <c r="B76" s="61">
        <f>'Work Unit Matrix'!C77</f>
        <v>0</v>
      </c>
      <c r="C76" s="44"/>
      <c r="D76" s="62" t="str">
        <f>'Work Unit Matrix'!K77</f>
        <v/>
      </c>
      <c r="E76" s="63" t="str">
        <f>'Work Unit Matrix'!L77</f>
        <v/>
      </c>
      <c r="F76" s="64" t="str">
        <f t="shared" si="1"/>
        <v/>
      </c>
      <c r="G76" s="65" t="str">
        <f t="shared" si="0"/>
        <v/>
      </c>
    </row>
    <row r="77" spans="2:7" x14ac:dyDescent="0.2">
      <c r="B77" s="61">
        <f>'Work Unit Matrix'!C78</f>
        <v>0</v>
      </c>
      <c r="C77" s="44"/>
      <c r="D77" s="62" t="str">
        <f>'Work Unit Matrix'!K78</f>
        <v/>
      </c>
      <c r="E77" s="63" t="str">
        <f>'Work Unit Matrix'!L78</f>
        <v/>
      </c>
      <c r="F77" s="64" t="str">
        <f t="shared" si="1"/>
        <v/>
      </c>
      <c r="G77" s="65" t="str">
        <f t="shared" si="0"/>
        <v/>
      </c>
    </row>
    <row r="78" spans="2:7" x14ac:dyDescent="0.2">
      <c r="B78" s="61">
        <f>'Work Unit Matrix'!C79</f>
        <v>0</v>
      </c>
      <c r="C78" s="44"/>
      <c r="D78" s="62" t="str">
        <f>'Work Unit Matrix'!K79</f>
        <v/>
      </c>
      <c r="E78" s="63" t="str">
        <f>'Work Unit Matrix'!L79</f>
        <v/>
      </c>
      <c r="F78" s="64" t="str">
        <f t="shared" si="1"/>
        <v/>
      </c>
      <c r="G78" s="65" t="str">
        <f t="shared" si="0"/>
        <v/>
      </c>
    </row>
    <row r="79" spans="2:7" x14ac:dyDescent="0.2">
      <c r="B79" s="61">
        <f>'Work Unit Matrix'!C80</f>
        <v>0</v>
      </c>
      <c r="C79" s="44"/>
      <c r="D79" s="62" t="str">
        <f>'Work Unit Matrix'!K80</f>
        <v/>
      </c>
      <c r="E79" s="63" t="str">
        <f>'Work Unit Matrix'!L80</f>
        <v/>
      </c>
      <c r="F79" s="64" t="str">
        <f t="shared" si="1"/>
        <v/>
      </c>
      <c r="G79" s="65" t="str">
        <f t="shared" ref="G79:G112" si="2">IF(C79=0,"",C79*F79)</f>
        <v/>
      </c>
    </row>
    <row r="80" spans="2:7" x14ac:dyDescent="0.2">
      <c r="B80" s="61">
        <f>'Work Unit Matrix'!C81</f>
        <v>0</v>
      </c>
      <c r="C80" s="44"/>
      <c r="D80" s="62" t="str">
        <f>'Work Unit Matrix'!K81</f>
        <v/>
      </c>
      <c r="E80" s="63" t="str">
        <f>'Work Unit Matrix'!L81</f>
        <v/>
      </c>
      <c r="F80" s="64" t="str">
        <f t="shared" si="1"/>
        <v/>
      </c>
      <c r="G80" s="65" t="str">
        <f t="shared" si="2"/>
        <v/>
      </c>
    </row>
    <row r="81" spans="2:7" x14ac:dyDescent="0.2">
      <c r="B81" s="61">
        <f>'Work Unit Matrix'!C82</f>
        <v>0</v>
      </c>
      <c r="C81" s="44"/>
      <c r="D81" s="62" t="str">
        <f>'Work Unit Matrix'!K82</f>
        <v/>
      </c>
      <c r="E81" s="63" t="str">
        <f>'Work Unit Matrix'!L82</f>
        <v/>
      </c>
      <c r="F81" s="64" t="str">
        <f t="shared" si="1"/>
        <v/>
      </c>
      <c r="G81" s="65" t="str">
        <f t="shared" si="2"/>
        <v/>
      </c>
    </row>
    <row r="82" spans="2:7" x14ac:dyDescent="0.2">
      <c r="B82" s="61">
        <f>'Work Unit Matrix'!C83</f>
        <v>0</v>
      </c>
      <c r="C82" s="44"/>
      <c r="D82" s="62" t="str">
        <f>'Work Unit Matrix'!K83</f>
        <v/>
      </c>
      <c r="E82" s="63" t="str">
        <f>'Work Unit Matrix'!L83</f>
        <v/>
      </c>
      <c r="F82" s="64" t="str">
        <f t="shared" ref="F82:F112" si="3">IF((C82=0),"",($C$8*E82))</f>
        <v/>
      </c>
      <c r="G82" s="65" t="str">
        <f t="shared" si="2"/>
        <v/>
      </c>
    </row>
    <row r="83" spans="2:7" x14ac:dyDescent="0.2">
      <c r="B83" s="61">
        <f>'Work Unit Matrix'!C84</f>
        <v>0</v>
      </c>
      <c r="C83" s="44"/>
      <c r="D83" s="62" t="str">
        <f>'Work Unit Matrix'!K84</f>
        <v/>
      </c>
      <c r="E83" s="63" t="str">
        <f>'Work Unit Matrix'!L84</f>
        <v/>
      </c>
      <c r="F83" s="64" t="str">
        <f t="shared" si="3"/>
        <v/>
      </c>
      <c r="G83" s="65" t="str">
        <f t="shared" si="2"/>
        <v/>
      </c>
    </row>
    <row r="84" spans="2:7" x14ac:dyDescent="0.2">
      <c r="B84" s="61">
        <f>'Work Unit Matrix'!C85</f>
        <v>0</v>
      </c>
      <c r="C84" s="44"/>
      <c r="D84" s="62" t="str">
        <f>'Work Unit Matrix'!K85</f>
        <v/>
      </c>
      <c r="E84" s="63" t="str">
        <f>'Work Unit Matrix'!L85</f>
        <v/>
      </c>
      <c r="F84" s="64" t="str">
        <f t="shared" si="3"/>
        <v/>
      </c>
      <c r="G84" s="65" t="str">
        <f t="shared" si="2"/>
        <v/>
      </c>
    </row>
    <row r="85" spans="2:7" x14ac:dyDescent="0.2">
      <c r="B85" s="61">
        <f>'Work Unit Matrix'!C86</f>
        <v>0</v>
      </c>
      <c r="C85" s="44"/>
      <c r="D85" s="62" t="str">
        <f>'Work Unit Matrix'!K86</f>
        <v/>
      </c>
      <c r="E85" s="63" t="str">
        <f>'Work Unit Matrix'!L86</f>
        <v/>
      </c>
      <c r="F85" s="64" t="str">
        <f t="shared" si="3"/>
        <v/>
      </c>
      <c r="G85" s="65" t="str">
        <f t="shared" si="2"/>
        <v/>
      </c>
    </row>
    <row r="86" spans="2:7" x14ac:dyDescent="0.2">
      <c r="B86" s="61">
        <f>'Work Unit Matrix'!C87</f>
        <v>0</v>
      </c>
      <c r="C86" s="44"/>
      <c r="D86" s="62" t="str">
        <f>'Work Unit Matrix'!K87</f>
        <v/>
      </c>
      <c r="E86" s="63" t="str">
        <f>'Work Unit Matrix'!L87</f>
        <v/>
      </c>
      <c r="F86" s="64" t="str">
        <f t="shared" si="3"/>
        <v/>
      </c>
      <c r="G86" s="65" t="str">
        <f t="shared" si="2"/>
        <v/>
      </c>
    </row>
    <row r="87" spans="2:7" x14ac:dyDescent="0.2">
      <c r="B87" s="61">
        <f>'Work Unit Matrix'!C88</f>
        <v>0</v>
      </c>
      <c r="C87" s="44"/>
      <c r="D87" s="62" t="str">
        <f>'Work Unit Matrix'!K88</f>
        <v/>
      </c>
      <c r="E87" s="63" t="str">
        <f>'Work Unit Matrix'!L88</f>
        <v/>
      </c>
      <c r="F87" s="64" t="str">
        <f t="shared" si="3"/>
        <v/>
      </c>
      <c r="G87" s="65" t="str">
        <f t="shared" si="2"/>
        <v/>
      </c>
    </row>
    <row r="88" spans="2:7" x14ac:dyDescent="0.2">
      <c r="B88" s="61">
        <f>'Work Unit Matrix'!C89</f>
        <v>0</v>
      </c>
      <c r="C88" s="44"/>
      <c r="D88" s="62" t="str">
        <f>'Work Unit Matrix'!K89</f>
        <v/>
      </c>
      <c r="E88" s="63" t="str">
        <f>'Work Unit Matrix'!L89</f>
        <v/>
      </c>
      <c r="F88" s="64" t="str">
        <f t="shared" si="3"/>
        <v/>
      </c>
      <c r="G88" s="65" t="str">
        <f t="shared" si="2"/>
        <v/>
      </c>
    </row>
    <row r="89" spans="2:7" x14ac:dyDescent="0.2">
      <c r="B89" s="61">
        <f>'Work Unit Matrix'!C90</f>
        <v>0</v>
      </c>
      <c r="C89" s="44"/>
      <c r="D89" s="62" t="str">
        <f>'Work Unit Matrix'!K90</f>
        <v/>
      </c>
      <c r="E89" s="63" t="str">
        <f>'Work Unit Matrix'!L90</f>
        <v/>
      </c>
      <c r="F89" s="64" t="str">
        <f t="shared" si="3"/>
        <v/>
      </c>
      <c r="G89" s="65" t="str">
        <f t="shared" si="2"/>
        <v/>
      </c>
    </row>
    <row r="90" spans="2:7" x14ac:dyDescent="0.2">
      <c r="B90" s="61">
        <f>'Work Unit Matrix'!C91</f>
        <v>0</v>
      </c>
      <c r="C90" s="44"/>
      <c r="D90" s="62" t="str">
        <f>'Work Unit Matrix'!K91</f>
        <v/>
      </c>
      <c r="E90" s="63" t="str">
        <f>'Work Unit Matrix'!L91</f>
        <v/>
      </c>
      <c r="F90" s="64" t="str">
        <f t="shared" si="3"/>
        <v/>
      </c>
      <c r="G90" s="65" t="str">
        <f t="shared" si="2"/>
        <v/>
      </c>
    </row>
    <row r="91" spans="2:7" x14ac:dyDescent="0.2">
      <c r="B91" s="61">
        <f>'Work Unit Matrix'!C92</f>
        <v>0</v>
      </c>
      <c r="C91" s="44"/>
      <c r="D91" s="62" t="str">
        <f>'Work Unit Matrix'!K92</f>
        <v/>
      </c>
      <c r="E91" s="63" t="str">
        <f>'Work Unit Matrix'!L92</f>
        <v/>
      </c>
      <c r="F91" s="64" t="str">
        <f t="shared" si="3"/>
        <v/>
      </c>
      <c r="G91" s="65" t="str">
        <f t="shared" si="2"/>
        <v/>
      </c>
    </row>
    <row r="92" spans="2:7" x14ac:dyDescent="0.2">
      <c r="B92" s="61">
        <f>'Work Unit Matrix'!C93</f>
        <v>0</v>
      </c>
      <c r="C92" s="44"/>
      <c r="D92" s="62" t="str">
        <f>'Work Unit Matrix'!K93</f>
        <v/>
      </c>
      <c r="E92" s="63" t="str">
        <f>'Work Unit Matrix'!L93</f>
        <v/>
      </c>
      <c r="F92" s="64" t="str">
        <f t="shared" si="3"/>
        <v/>
      </c>
      <c r="G92" s="65" t="str">
        <f t="shared" si="2"/>
        <v/>
      </c>
    </row>
    <row r="93" spans="2:7" x14ac:dyDescent="0.2">
      <c r="B93" s="61">
        <f>'Work Unit Matrix'!C94</f>
        <v>0</v>
      </c>
      <c r="C93" s="44"/>
      <c r="D93" s="62" t="str">
        <f>'Work Unit Matrix'!K94</f>
        <v/>
      </c>
      <c r="E93" s="63" t="str">
        <f>'Work Unit Matrix'!L94</f>
        <v/>
      </c>
      <c r="F93" s="64" t="str">
        <f t="shared" si="3"/>
        <v/>
      </c>
      <c r="G93" s="65" t="str">
        <f t="shared" si="2"/>
        <v/>
      </c>
    </row>
    <row r="94" spans="2:7" x14ac:dyDescent="0.2">
      <c r="B94" s="61">
        <f>'Work Unit Matrix'!C95</f>
        <v>0</v>
      </c>
      <c r="C94" s="44"/>
      <c r="D94" s="62" t="str">
        <f>'Work Unit Matrix'!K95</f>
        <v/>
      </c>
      <c r="E94" s="63" t="str">
        <f>'Work Unit Matrix'!L95</f>
        <v/>
      </c>
      <c r="F94" s="64" t="str">
        <f t="shared" si="3"/>
        <v/>
      </c>
      <c r="G94" s="65" t="str">
        <f t="shared" si="2"/>
        <v/>
      </c>
    </row>
    <row r="95" spans="2:7" x14ac:dyDescent="0.2">
      <c r="B95" s="61">
        <f>'Work Unit Matrix'!C96</f>
        <v>0</v>
      </c>
      <c r="C95" s="44"/>
      <c r="D95" s="62" t="str">
        <f>'Work Unit Matrix'!K96</f>
        <v/>
      </c>
      <c r="E95" s="63" t="str">
        <f>'Work Unit Matrix'!L96</f>
        <v/>
      </c>
      <c r="F95" s="64" t="str">
        <f t="shared" si="3"/>
        <v/>
      </c>
      <c r="G95" s="65" t="str">
        <f t="shared" si="2"/>
        <v/>
      </c>
    </row>
    <row r="96" spans="2:7" x14ac:dyDescent="0.2">
      <c r="B96" s="61">
        <f>'Work Unit Matrix'!C97</f>
        <v>0</v>
      </c>
      <c r="C96" s="44"/>
      <c r="D96" s="62" t="str">
        <f>'Work Unit Matrix'!K97</f>
        <v/>
      </c>
      <c r="E96" s="63" t="str">
        <f>'Work Unit Matrix'!L97</f>
        <v/>
      </c>
      <c r="F96" s="64" t="str">
        <f t="shared" si="3"/>
        <v/>
      </c>
      <c r="G96" s="65" t="str">
        <f t="shared" si="2"/>
        <v/>
      </c>
    </row>
    <row r="97" spans="2:7" x14ac:dyDescent="0.2">
      <c r="B97" s="61">
        <f>'Work Unit Matrix'!C98</f>
        <v>0</v>
      </c>
      <c r="C97" s="44"/>
      <c r="D97" s="62" t="str">
        <f>'Work Unit Matrix'!K98</f>
        <v/>
      </c>
      <c r="E97" s="63" t="str">
        <f>'Work Unit Matrix'!L98</f>
        <v/>
      </c>
      <c r="F97" s="64" t="str">
        <f t="shared" si="3"/>
        <v/>
      </c>
      <c r="G97" s="65" t="str">
        <f t="shared" si="2"/>
        <v/>
      </c>
    </row>
    <row r="98" spans="2:7" x14ac:dyDescent="0.2">
      <c r="B98" s="61">
        <f>'Work Unit Matrix'!C99</f>
        <v>0</v>
      </c>
      <c r="C98" s="44"/>
      <c r="D98" s="62" t="str">
        <f>'Work Unit Matrix'!K99</f>
        <v/>
      </c>
      <c r="E98" s="63" t="str">
        <f>'Work Unit Matrix'!L99</f>
        <v/>
      </c>
      <c r="F98" s="64" t="str">
        <f t="shared" si="3"/>
        <v/>
      </c>
      <c r="G98" s="65" t="str">
        <f t="shared" si="2"/>
        <v/>
      </c>
    </row>
    <row r="99" spans="2:7" x14ac:dyDescent="0.2">
      <c r="B99" s="61">
        <f>'Work Unit Matrix'!C100</f>
        <v>0</v>
      </c>
      <c r="C99" s="44"/>
      <c r="D99" s="62" t="str">
        <f>'Work Unit Matrix'!K100</f>
        <v/>
      </c>
      <c r="E99" s="63" t="str">
        <f>'Work Unit Matrix'!L100</f>
        <v/>
      </c>
      <c r="F99" s="64" t="str">
        <f t="shared" si="3"/>
        <v/>
      </c>
      <c r="G99" s="65" t="str">
        <f t="shared" si="2"/>
        <v/>
      </c>
    </row>
    <row r="100" spans="2:7" x14ac:dyDescent="0.2">
      <c r="B100" s="61">
        <f>'Work Unit Matrix'!C101</f>
        <v>0</v>
      </c>
      <c r="C100" s="44"/>
      <c r="D100" s="62" t="str">
        <f>'Work Unit Matrix'!K101</f>
        <v/>
      </c>
      <c r="E100" s="63" t="str">
        <f>'Work Unit Matrix'!L101</f>
        <v/>
      </c>
      <c r="F100" s="64" t="str">
        <f t="shared" si="3"/>
        <v/>
      </c>
      <c r="G100" s="65" t="str">
        <f t="shared" si="2"/>
        <v/>
      </c>
    </row>
    <row r="101" spans="2:7" x14ac:dyDescent="0.2">
      <c r="B101" s="61">
        <f>'Work Unit Matrix'!C102</f>
        <v>0</v>
      </c>
      <c r="C101" s="44"/>
      <c r="D101" s="62" t="str">
        <f>'Work Unit Matrix'!K102</f>
        <v/>
      </c>
      <c r="E101" s="63" t="str">
        <f>'Work Unit Matrix'!L102</f>
        <v/>
      </c>
      <c r="F101" s="64" t="str">
        <f t="shared" si="3"/>
        <v/>
      </c>
      <c r="G101" s="65" t="str">
        <f t="shared" si="2"/>
        <v/>
      </c>
    </row>
    <row r="102" spans="2:7" x14ac:dyDescent="0.2">
      <c r="B102" s="61">
        <f>'Work Unit Matrix'!C103</f>
        <v>0</v>
      </c>
      <c r="C102" s="44"/>
      <c r="D102" s="62" t="str">
        <f>'Work Unit Matrix'!K103</f>
        <v/>
      </c>
      <c r="E102" s="63" t="str">
        <f>'Work Unit Matrix'!L103</f>
        <v/>
      </c>
      <c r="F102" s="64" t="str">
        <f t="shared" si="3"/>
        <v/>
      </c>
      <c r="G102" s="65" t="str">
        <f t="shared" si="2"/>
        <v/>
      </c>
    </row>
    <row r="103" spans="2:7" x14ac:dyDescent="0.2">
      <c r="B103" s="61">
        <f>'Work Unit Matrix'!C104</f>
        <v>0</v>
      </c>
      <c r="C103" s="44"/>
      <c r="D103" s="62" t="str">
        <f>'Work Unit Matrix'!K104</f>
        <v/>
      </c>
      <c r="E103" s="63" t="str">
        <f>'Work Unit Matrix'!L104</f>
        <v/>
      </c>
      <c r="F103" s="64" t="str">
        <f t="shared" si="3"/>
        <v/>
      </c>
      <c r="G103" s="65" t="str">
        <f t="shared" si="2"/>
        <v/>
      </c>
    </row>
    <row r="104" spans="2:7" x14ac:dyDescent="0.2">
      <c r="B104" s="61">
        <f>'Work Unit Matrix'!C105</f>
        <v>0</v>
      </c>
      <c r="C104" s="44"/>
      <c r="D104" s="62" t="str">
        <f>'Work Unit Matrix'!K105</f>
        <v/>
      </c>
      <c r="E104" s="63" t="str">
        <f>'Work Unit Matrix'!L105</f>
        <v/>
      </c>
      <c r="F104" s="64" t="str">
        <f t="shared" si="3"/>
        <v/>
      </c>
      <c r="G104" s="65" t="str">
        <f t="shared" si="2"/>
        <v/>
      </c>
    </row>
    <row r="105" spans="2:7" x14ac:dyDescent="0.2">
      <c r="B105" s="61">
        <f>'Work Unit Matrix'!C106</f>
        <v>0</v>
      </c>
      <c r="C105" s="44"/>
      <c r="D105" s="62" t="str">
        <f>'Work Unit Matrix'!K106</f>
        <v/>
      </c>
      <c r="E105" s="63" t="str">
        <f>'Work Unit Matrix'!L106</f>
        <v/>
      </c>
      <c r="F105" s="64" t="str">
        <f t="shared" si="3"/>
        <v/>
      </c>
      <c r="G105" s="65" t="str">
        <f t="shared" si="2"/>
        <v/>
      </c>
    </row>
    <row r="106" spans="2:7" x14ac:dyDescent="0.2">
      <c r="B106" s="61">
        <f>'Work Unit Matrix'!C107</f>
        <v>0</v>
      </c>
      <c r="C106" s="44"/>
      <c r="D106" s="62" t="str">
        <f>'Work Unit Matrix'!K107</f>
        <v/>
      </c>
      <c r="E106" s="63" t="str">
        <f>'Work Unit Matrix'!L107</f>
        <v/>
      </c>
      <c r="F106" s="64" t="str">
        <f t="shared" si="3"/>
        <v/>
      </c>
      <c r="G106" s="65" t="str">
        <f t="shared" si="2"/>
        <v/>
      </c>
    </row>
    <row r="107" spans="2:7" x14ac:dyDescent="0.2">
      <c r="B107" s="61">
        <f>'Work Unit Matrix'!C108</f>
        <v>0</v>
      </c>
      <c r="C107" s="44"/>
      <c r="D107" s="62" t="str">
        <f>'Work Unit Matrix'!K108</f>
        <v/>
      </c>
      <c r="E107" s="63" t="str">
        <f>'Work Unit Matrix'!L108</f>
        <v/>
      </c>
      <c r="F107" s="64" t="str">
        <f t="shared" si="3"/>
        <v/>
      </c>
      <c r="G107" s="65" t="str">
        <f t="shared" si="2"/>
        <v/>
      </c>
    </row>
    <row r="108" spans="2:7" x14ac:dyDescent="0.2">
      <c r="B108" s="61">
        <f>'Work Unit Matrix'!C109</f>
        <v>0</v>
      </c>
      <c r="C108" s="44"/>
      <c r="D108" s="62" t="str">
        <f>'Work Unit Matrix'!K109</f>
        <v/>
      </c>
      <c r="E108" s="63" t="str">
        <f>'Work Unit Matrix'!L109</f>
        <v/>
      </c>
      <c r="F108" s="64" t="str">
        <f t="shared" si="3"/>
        <v/>
      </c>
      <c r="G108" s="65" t="str">
        <f t="shared" si="2"/>
        <v/>
      </c>
    </row>
    <row r="109" spans="2:7" x14ac:dyDescent="0.2">
      <c r="B109" s="61">
        <f>'Work Unit Matrix'!C110</f>
        <v>0</v>
      </c>
      <c r="C109" s="44"/>
      <c r="D109" s="62" t="str">
        <f>'Work Unit Matrix'!K110</f>
        <v/>
      </c>
      <c r="E109" s="63" t="str">
        <f>'Work Unit Matrix'!L110</f>
        <v/>
      </c>
      <c r="F109" s="64" t="str">
        <f t="shared" si="3"/>
        <v/>
      </c>
      <c r="G109" s="65" t="str">
        <f t="shared" si="2"/>
        <v/>
      </c>
    </row>
    <row r="110" spans="2:7" x14ac:dyDescent="0.2">
      <c r="B110" s="61">
        <f>'Work Unit Matrix'!C111</f>
        <v>0</v>
      </c>
      <c r="C110" s="44"/>
      <c r="D110" s="62" t="str">
        <f>'Work Unit Matrix'!K111</f>
        <v/>
      </c>
      <c r="E110" s="63" t="str">
        <f>'Work Unit Matrix'!L111</f>
        <v/>
      </c>
      <c r="F110" s="64" t="str">
        <f t="shared" si="3"/>
        <v/>
      </c>
      <c r="G110" s="65" t="str">
        <f t="shared" si="2"/>
        <v/>
      </c>
    </row>
    <row r="111" spans="2:7" x14ac:dyDescent="0.2">
      <c r="B111" s="61">
        <f>'Work Unit Matrix'!C112</f>
        <v>0</v>
      </c>
      <c r="C111" s="44"/>
      <c r="D111" s="62" t="str">
        <f>'Work Unit Matrix'!K112</f>
        <v/>
      </c>
      <c r="E111" s="63" t="str">
        <f>'Work Unit Matrix'!L112</f>
        <v/>
      </c>
      <c r="F111" s="64" t="str">
        <f t="shared" si="3"/>
        <v/>
      </c>
      <c r="G111" s="65" t="str">
        <f t="shared" si="2"/>
        <v/>
      </c>
    </row>
    <row r="112" spans="2:7" x14ac:dyDescent="0.2">
      <c r="B112" s="61">
        <f>'Work Unit Matrix'!C113</f>
        <v>0</v>
      </c>
      <c r="C112" s="44"/>
      <c r="D112" s="62" t="str">
        <f>'Work Unit Matrix'!K113</f>
        <v/>
      </c>
      <c r="E112" s="63" t="str">
        <f>'Work Unit Matrix'!L113</f>
        <v/>
      </c>
      <c r="F112" s="64" t="str">
        <f t="shared" si="3"/>
        <v/>
      </c>
      <c r="G112" s="65" t="str">
        <f t="shared" si="2"/>
        <v/>
      </c>
    </row>
    <row r="113" spans="2:7" x14ac:dyDescent="0.2">
      <c r="B113" s="66"/>
      <c r="C113" s="66"/>
      <c r="D113" s="66"/>
      <c r="E113" s="66"/>
      <c r="F113" s="66"/>
      <c r="G113" s="66"/>
    </row>
    <row r="114" spans="2:7" x14ac:dyDescent="0.2">
      <c r="B114" s="52">
        <f>+COUNTA(B13:B112)</f>
        <v>100</v>
      </c>
      <c r="C114" s="52">
        <f>SUM(C13:C112)</f>
        <v>100</v>
      </c>
      <c r="D114" s="67">
        <f>SUM(D13:D112)</f>
        <v>6620</v>
      </c>
      <c r="E114" s="68"/>
      <c r="F114" s="52"/>
      <c r="G114" s="69">
        <f>IF(G112=0,"",SUM(G13:G112))</f>
        <v>6974</v>
      </c>
    </row>
    <row r="115" spans="2:7" x14ac:dyDescent="0.2">
      <c r="B115" s="70" t="s">
        <v>49</v>
      </c>
      <c r="C115" s="51" t="s">
        <v>50</v>
      </c>
      <c r="D115" s="70" t="s">
        <v>51</v>
      </c>
      <c r="E115" s="51"/>
      <c r="F115" s="51"/>
      <c r="G115" s="51"/>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C73818324EFE4BB4B690ED67DF633A" ma:contentTypeVersion="13" ma:contentTypeDescription="Create a new document." ma:contentTypeScope="" ma:versionID="85b8cfbd229d6e58f47f0c7620311080">
  <xsd:schema xmlns:xsd="http://www.w3.org/2001/XMLSchema" xmlns:xs="http://www.w3.org/2001/XMLSchema" xmlns:p="http://schemas.microsoft.com/office/2006/metadata/properties" xmlns:ns3="1cb4cce3-9196-4760-83b9-da29f3748341" xmlns:ns4="826da6ad-f801-415f-a3a8-2f28bea60e6f" targetNamespace="http://schemas.microsoft.com/office/2006/metadata/properties" ma:root="true" ma:fieldsID="801de249181ee809901b5ecf4fd40705" ns3:_="" ns4:_="">
    <xsd:import namespace="1cb4cce3-9196-4760-83b9-da29f3748341"/>
    <xsd:import namespace="826da6ad-f801-415f-a3a8-2f28bea60e6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b4cce3-9196-4760-83b9-da29f374834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6da6ad-f801-415f-a3a8-2f28bea60e6f"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5F5BC9-2D7B-418B-BCA7-D1E08D9346E1}">
  <ds:schemaRefs>
    <ds:schemaRef ds:uri="http://schemas.microsoft.com/office/2006/metadata/properties"/>
    <ds:schemaRef ds:uri="http://www.w3.org/XML/1998/namespace"/>
    <ds:schemaRef ds:uri="http://purl.org/dc/dcmitype/"/>
    <ds:schemaRef ds:uri="http://purl.org/dc/terms/"/>
    <ds:schemaRef ds:uri="http://schemas.openxmlformats.org/package/2006/metadata/core-properties"/>
    <ds:schemaRef ds:uri="http://schemas.microsoft.com/office/infopath/2007/PartnerControls"/>
    <ds:schemaRef ds:uri="1cb4cce3-9196-4760-83b9-da29f3748341"/>
    <ds:schemaRef ds:uri="http://schemas.microsoft.com/office/2006/documentManagement/types"/>
    <ds:schemaRef ds:uri="826da6ad-f801-415f-a3a8-2f28bea60e6f"/>
    <ds:schemaRef ds:uri="http://purl.org/dc/elements/1.1/"/>
  </ds:schemaRefs>
</ds:datastoreItem>
</file>

<file path=customXml/itemProps2.xml><?xml version="1.0" encoding="utf-8"?>
<ds:datastoreItem xmlns:ds="http://schemas.openxmlformats.org/officeDocument/2006/customXml" ds:itemID="{3582151E-34A1-4C26-8E47-C00D853B4393}">
  <ds:schemaRefs>
    <ds:schemaRef ds:uri="http://schemas.microsoft.com/sharepoint/v3/contenttype/forms"/>
  </ds:schemaRefs>
</ds:datastoreItem>
</file>

<file path=customXml/itemProps3.xml><?xml version="1.0" encoding="utf-8"?>
<ds:datastoreItem xmlns:ds="http://schemas.openxmlformats.org/officeDocument/2006/customXml" ds:itemID="{0F86A09B-2E96-4EED-830C-CB3601A7E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b4cce3-9196-4760-83b9-da29f3748341"/>
    <ds:schemaRef ds:uri="826da6ad-f801-415f-a3a8-2f28bea60e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Title</vt:lpstr>
      <vt:lpstr>Process Instructions</vt:lpstr>
      <vt:lpstr>Value Chain</vt:lpstr>
      <vt:lpstr>Manager Chain</vt:lpstr>
      <vt:lpstr>Work Unit Survey Data</vt:lpstr>
      <vt:lpstr>Work Unit Matrix</vt:lpstr>
      <vt:lpstr>Work Unit Rewards Model</vt:lpstr>
    </vt:vector>
  </TitlesOfParts>
  <Company>AfCI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PE-QMS Comment:</dc:creator>
  <cp:lastModifiedBy>Chuck Mitchell</cp:lastModifiedBy>
  <cp:lastPrinted>2020-07-07T15:31:08Z</cp:lastPrinted>
  <dcterms:created xsi:type="dcterms:W3CDTF">1999-07-23T09:08:03Z</dcterms:created>
  <dcterms:modified xsi:type="dcterms:W3CDTF">2020-07-13T18:51:17Z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0x010100B4C73818324EFE4BB4B690ED67DF633A</vt:lpwstr>
  </property>
</Properties>
</file>